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healthsa-my.sharepoint.com/personal/mexquitic_uthscsa_edu/Documents/02. STOHN/Studies/CE 2020 Grant/Data/"/>
    </mc:Choice>
  </mc:AlternateContent>
  <xr:revisionPtr revIDLastSave="164" documentId="13_ncr:40009_{54CD66FF-9DB2-4564-85B3-DFEA2FEDD703}" xr6:coauthVersionLast="47" xr6:coauthVersionMax="47" xr10:uidLastSave="{8D1C3B5C-D100-453E-9D3C-39083B381584}"/>
  <bookViews>
    <workbookView xWindow="2340" yWindow="2820" windowWidth="17280" windowHeight="8964" activeTab="1" xr2:uid="{00000000-000D-0000-FFFF-FFFF00000000}"/>
  </bookViews>
  <sheets>
    <sheet name="Patient Data" sheetId="1" r:id="rId1"/>
    <sheet name="Practitioner Data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2" l="1"/>
  <c r="M30" i="2"/>
  <c r="O29" i="2"/>
  <c r="N29" i="2"/>
  <c r="L29" i="2"/>
  <c r="AM28" i="2"/>
  <c r="AL28" i="2"/>
  <c r="AK28" i="2"/>
  <c r="O28" i="2"/>
  <c r="N28" i="2"/>
  <c r="AM27" i="2"/>
  <c r="AL27" i="2"/>
  <c r="AK27" i="2"/>
  <c r="AB27" i="2"/>
  <c r="O27" i="2"/>
  <c r="N27" i="2"/>
  <c r="M27" i="2"/>
  <c r="AL26" i="2"/>
  <c r="L26" i="2"/>
  <c r="K26" i="2"/>
  <c r="L25" i="2"/>
  <c r="K25" i="2"/>
  <c r="AK24" i="2"/>
  <c r="AI24" i="2"/>
  <c r="M24" i="2"/>
  <c r="L24" i="2"/>
  <c r="K24" i="2"/>
  <c r="M23" i="2"/>
  <c r="L23" i="2"/>
  <c r="K23" i="2"/>
  <c r="AJ22" i="2"/>
  <c r="AI22" i="2"/>
  <c r="M22" i="2"/>
  <c r="L22" i="2"/>
  <c r="K22" i="2"/>
  <c r="M21" i="2"/>
  <c r="L21" i="2"/>
  <c r="K21" i="2"/>
  <c r="AI20" i="2"/>
  <c r="M20" i="2"/>
  <c r="L20" i="2"/>
  <c r="K20" i="2"/>
  <c r="O19" i="2"/>
  <c r="N19" i="2"/>
  <c r="M19" i="2"/>
  <c r="AM18" i="2"/>
  <c r="AL18" i="2"/>
  <c r="AK18" i="2"/>
  <c r="M18" i="2"/>
  <c r="L18" i="2"/>
  <c r="K18" i="2"/>
  <c r="AL17" i="2"/>
  <c r="AK17" i="2"/>
  <c r="AJ17" i="2"/>
  <c r="AI17" i="2"/>
  <c r="C11" i="2"/>
  <c r="BM20" i="1"/>
  <c r="BM21" i="1"/>
  <c r="BL19" i="1"/>
  <c r="BM19" i="1" s="1"/>
  <c r="BL18" i="1"/>
  <c r="BM18" i="1" s="1"/>
  <c r="AY19" i="1"/>
  <c r="AZ19" i="1" s="1"/>
  <c r="AY18" i="1"/>
  <c r="AZ18" i="1" s="1"/>
  <c r="C4" i="1"/>
  <c r="C5" i="1"/>
  <c r="C6" i="1"/>
  <c r="C7" i="1"/>
  <c r="C8" i="1"/>
  <c r="C9" i="1"/>
  <c r="C10" i="1"/>
  <c r="C11" i="1"/>
  <c r="C12" i="1"/>
  <c r="C13" i="1"/>
  <c r="C14" i="1"/>
  <c r="C3" i="1"/>
  <c r="C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tc={4E54968F-9946-4FAE-A888-3C06B2AE8454}</author>
    <author>tc={72885911-CD19-4C59-AE41-6C9FFA11129D}</author>
  </authors>
  <commentList>
    <comment ref="AB8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person listed Vuse and SMOK. The question is choose one.</t>
      </text>
    </comment>
    <comment ref="BE9" authorId="1" shapeId="0" xr:uid="{00000000-0006-0000-0000-000002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had 2 answers</t>
      </text>
    </comment>
  </commentList>
</comments>
</file>

<file path=xl/sharedStrings.xml><?xml version="1.0" encoding="utf-8"?>
<sst xmlns="http://schemas.openxmlformats.org/spreadsheetml/2006/main" count="1077" uniqueCount="223">
  <si>
    <t>Record ID</t>
  </si>
  <si>
    <t xml:space="preserve">During the past 30 days, did you use an electronic cigarette (with nicotine)? </t>
  </si>
  <si>
    <t>During the past 30 days, on how many days did you use an electronic cigarette? Please enter the number of days from 0 to 30.</t>
  </si>
  <si>
    <t>How many times per day do you use an e-cigarette?</t>
  </si>
  <si>
    <t>During the past 30 days, what type of electronic cigarette did you use most?</t>
  </si>
  <si>
    <t>Other, please specify</t>
  </si>
  <si>
    <t>What brand of electronic cigarettes do you usually use?</t>
  </si>
  <si>
    <t>Does the e-cigarette you use most often contain nicotine?</t>
  </si>
  <si>
    <t>Do you use e-cigarettes to help you stop smoking cigarettes?</t>
  </si>
  <si>
    <t>Have you ever tied to quit but couldn't?</t>
  </si>
  <si>
    <t>Do you use e-cigarettes now because it is really hard to quit?</t>
  </si>
  <si>
    <t>Have you ever felt you were addicted to e-cigarettes?</t>
  </si>
  <si>
    <t>Do you ever have strong cravings to use e-cigarettes?</t>
  </si>
  <si>
    <t>Have you ever felt like you really needed an e-cigarette?</t>
  </si>
  <si>
    <t xml:space="preserve">Is it hard to keep from using an e-cigarette in places you are not supposed to, like school or work? </t>
  </si>
  <si>
    <t>Did you find it hard to concentrate?</t>
  </si>
  <si>
    <t>Did you feel more irritable?</t>
  </si>
  <si>
    <t>Did you feel a strong urge to use an e-cigarette?</t>
  </si>
  <si>
    <t>Did you feel nervous, restless, or anxious because you couldn't use an e-cigarette?</t>
  </si>
  <si>
    <t>How common is it for people your age to smoke/use e-cigarettes (vape pens, JUUL/pod vapes, e-hookahs, etc.)?</t>
  </si>
  <si>
    <t xml:space="preserve">How many of your close friends smoke/use e- cigarettes (vape pens, JUUL/pod vapes, e-hookahs, etc.)?   </t>
  </si>
  <si>
    <t>Do you think it is okay for people your age to use electronic cigarettes?</t>
  </si>
  <si>
    <t>I would date someone who uses electronic cigarettes.</t>
  </si>
  <si>
    <t xml:space="preserve">How addictive are electronic cigarettes? </t>
  </si>
  <si>
    <t>How harmful are electronic cigarettes to your health?</t>
  </si>
  <si>
    <t>E-cigarettes usually contain nicotine, an addictive chemical.</t>
  </si>
  <si>
    <t xml:space="preserve">E-cigarettes use liquid/salts that contain harmful chemicals. </t>
  </si>
  <si>
    <t xml:space="preserve">E-cigarettes may harm teen brain development. </t>
  </si>
  <si>
    <t xml:space="preserve">E-cigarettes have unknown long-term health effects. </t>
  </si>
  <si>
    <t>Would an e-cigarette quitting program be helpful to you?</t>
  </si>
  <si>
    <t>E-cigarettes are not risk-free.</t>
  </si>
  <si>
    <t>E-cigarettes use liquid/salts that is made from tobacco.</t>
  </si>
  <si>
    <t>I learned new information about e-cigarettes from my dental provider.</t>
  </si>
  <si>
    <t>I would recommend this program to other people who use e-cigarettes.</t>
  </si>
  <si>
    <t>Was this e-cigarette cessation program helpful to you?</t>
  </si>
  <si>
    <t>P1001</t>
  </si>
  <si>
    <t>Female</t>
  </si>
  <si>
    <t>Checked</t>
  </si>
  <si>
    <t>Unchecked</t>
  </si>
  <si>
    <t>Yes</t>
  </si>
  <si>
    <t>Some college/Associate degree</t>
  </si>
  <si>
    <t>Suburban</t>
  </si>
  <si>
    <t>Prefer not to answer</t>
  </si>
  <si>
    <t>5-9 times</t>
  </si>
  <si>
    <t>E-cigarette including as vape pen, vaporizer, pod or mod</t>
  </si>
  <si>
    <t>I don't have a regular brand</t>
  </si>
  <si>
    <t>No</t>
  </si>
  <si>
    <t>5,Very common</t>
  </si>
  <si>
    <t>Some</t>
  </si>
  <si>
    <t>Probably yes</t>
  </si>
  <si>
    <t>Neither agree nor disagree</t>
  </si>
  <si>
    <t>Very addictive</t>
  </si>
  <si>
    <t>1 Not at all harmful</t>
  </si>
  <si>
    <t>Don't know</t>
  </si>
  <si>
    <t>Probably not</t>
  </si>
  <si>
    <t>4 Extremely harmful</t>
  </si>
  <si>
    <t>P3001</t>
  </si>
  <si>
    <t>Urban</t>
  </si>
  <si>
    <t>0-4 times</t>
  </si>
  <si>
    <t>I don't know</t>
  </si>
  <si>
    <t>Puff Bar</t>
  </si>
  <si>
    <t>Agree</t>
  </si>
  <si>
    <t>Strongly agree</t>
  </si>
  <si>
    <t>P3002</t>
  </si>
  <si>
    <t>Male</t>
  </si>
  <si>
    <t>High school diploma or GED</t>
  </si>
  <si>
    <t>Rural</t>
  </si>
  <si>
    <t>$50,001-$100,000</t>
  </si>
  <si>
    <t>20+ times</t>
  </si>
  <si>
    <t>NJOY</t>
  </si>
  <si>
    <t>Most</t>
  </si>
  <si>
    <t>Somewhat addictive</t>
  </si>
  <si>
    <t>Definitely yes</t>
  </si>
  <si>
    <t>P7001</t>
  </si>
  <si>
    <t>SMOK</t>
  </si>
  <si>
    <t>None</t>
  </si>
  <si>
    <t>P7002</t>
  </si>
  <si>
    <t>Bachelor's degree</t>
  </si>
  <si>
    <t>P7003</t>
  </si>
  <si>
    <t>Less than high school diploma</t>
  </si>
  <si>
    <t>Other (please specify)</t>
  </si>
  <si>
    <t>vuse</t>
  </si>
  <si>
    <t>Vuse</t>
  </si>
  <si>
    <t>A few</t>
  </si>
  <si>
    <t>Definitely not</t>
  </si>
  <si>
    <t>P7004</t>
  </si>
  <si>
    <t>$25,001-$50,000</t>
  </si>
  <si>
    <t>30 on my own terms, 0-20 if I don't want to or on vacation</t>
  </si>
  <si>
    <t>10-14 times</t>
  </si>
  <si>
    <t>P7005</t>
  </si>
  <si>
    <t>P7006</t>
  </si>
  <si>
    <t>Over $100,000</t>
  </si>
  <si>
    <t>P7007</t>
  </si>
  <si>
    <t>Disagree</t>
  </si>
  <si>
    <t>P7008</t>
  </si>
  <si>
    <t>P7009</t>
  </si>
  <si>
    <t>Race=American Indian or Alaska Native</t>
  </si>
  <si>
    <t>Age</t>
  </si>
  <si>
    <t>DOB  YYYY</t>
  </si>
  <si>
    <t>Gender</t>
  </si>
  <si>
    <t>Race=Asian</t>
  </si>
  <si>
    <t>Race=Native Hawaiian or Other Pacific Islander</t>
  </si>
  <si>
    <t>Race=Black or African-American</t>
  </si>
  <si>
    <t>Race=White or Caucasian</t>
  </si>
  <si>
    <t>Race=Prefer not to answer</t>
  </si>
  <si>
    <t>Hispanic/Latino</t>
  </si>
  <si>
    <t>No dental insurance</t>
  </si>
  <si>
    <t>Private insurance</t>
  </si>
  <si>
    <t>Public/government insurance</t>
  </si>
  <si>
    <t>Other Insurance</t>
  </si>
  <si>
    <t>I dont know my insurance</t>
  </si>
  <si>
    <t>Insurance =Prefer not to answer</t>
  </si>
  <si>
    <t>Education</t>
  </si>
  <si>
    <t>Community</t>
  </si>
  <si>
    <t>Zipcode</t>
  </si>
  <si>
    <t>How many in household</t>
  </si>
  <si>
    <t>Household income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</si>
  <si>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</si>
  <si>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</si>
  <si>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</si>
  <si>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</si>
  <si>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</si>
  <si>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</si>
  <si>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</si>
  <si>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</si>
  <si>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</si>
  <si>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</si>
  <si>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</si>
  <si>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</si>
  <si>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</si>
  <si>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</si>
  <si>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Q14a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</si>
  <si>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</si>
  <si>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</si>
  <si>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</si>
  <si>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</si>
  <si>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</si>
  <si>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</si>
  <si>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</si>
  <si>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</si>
  <si>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</si>
  <si>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</si>
  <si>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</si>
  <si>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</si>
  <si>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</si>
  <si>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</si>
  <si>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</si>
  <si>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</si>
  <si>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</si>
  <si>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</si>
  <si>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</si>
  <si>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</si>
  <si>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</si>
  <si>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</si>
  <si>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</si>
  <si>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</si>
  <si>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</si>
  <si>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</si>
  <si>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Average age</t>
  </si>
  <si>
    <t>Was this e-cigarette cessation program helpful to you?*</t>
  </si>
  <si>
    <t>Very Addictive</t>
  </si>
  <si>
    <t>Somewhat Addictive</t>
  </si>
  <si>
    <t>How addictive are electronic cigarettes? (Pre)</t>
  </si>
  <si>
    <t>How addictive are electronic cigarettes? (Post)</t>
  </si>
  <si>
    <t>Not at all</t>
  </si>
  <si>
    <t>Extremely harmful</t>
  </si>
  <si>
    <t>Pre</t>
  </si>
  <si>
    <t>Post</t>
  </si>
  <si>
    <t>Survey Timestamp</t>
  </si>
  <si>
    <t>What is your age?</t>
  </si>
  <si>
    <t>What is your sex?</t>
  </si>
  <si>
    <t>What is your profession?</t>
  </si>
  <si>
    <t>What is your specialty?</t>
  </si>
  <si>
    <t>Years of professional experience?</t>
  </si>
  <si>
    <t>Practice type:</t>
  </si>
  <si>
    <t>Practice location:</t>
  </si>
  <si>
    <t>How much knowledge do you feel you have about e-cigarettes?</t>
  </si>
  <si>
    <t>How willing are you to learn more about e-cigarettes?</t>
  </si>
  <si>
    <t>How comfortable are you discussing e-cigarettes with adolescent patients?</t>
  </si>
  <si>
    <t>If asked by adolescents or their parents, I would say that e-cigarettes are less harmful than regular cigarettes.</t>
  </si>
  <si>
    <t>E-cigarette use is harmful for health of the user.</t>
  </si>
  <si>
    <t>E-cigarette aerosol is harmful for people in the vicinity of the users.</t>
  </si>
  <si>
    <t>E-cigarettes are less harmful than conventional cigarettes.</t>
  </si>
  <si>
    <t>E-cigarette use increases the risk of cardiovascular diseases, including myocardial infarction and stroke.</t>
  </si>
  <si>
    <t>E-cigarette use increases the risk of chronic lung diseases, including COPD.</t>
  </si>
  <si>
    <t>E-cigarette use increases the risk of susceptibility to periodontal disease.</t>
  </si>
  <si>
    <t>E-cigarette use increases the risk of dental caries.</t>
  </si>
  <si>
    <t>E-cigarette use increases the risk of xerostomia.</t>
  </si>
  <si>
    <t>E-cigarettes could be a 'gateway' to conventional cigarette use in the future.</t>
  </si>
  <si>
    <t>You can become addicted to e-cigarettes.</t>
  </si>
  <si>
    <t>E-cigarettes are less addictive than conventional cigarettes.</t>
  </si>
  <si>
    <t>E-cigarettes should be recommended for smoking cessation.</t>
  </si>
  <si>
    <t>Discussing e-cigarettes with patients may encourage them to use e-cigarettes.</t>
  </si>
  <si>
    <t>The RAKE program/PPT is useful and important part of patient care.</t>
  </si>
  <si>
    <t>I feel I currently have the knowledge and skills to conduct e-cigarette counseling with my patients.</t>
  </si>
  <si>
    <t>I  will utilize the information presented in the RAKE program/PPT to counsel patients on the use and risks of e-cigarettes.</t>
  </si>
  <si>
    <t>Complete?</t>
  </si>
  <si>
    <t>Since completing the training, how comfortable are you discussing e-cigarettes with adolescent patients?</t>
  </si>
  <si>
    <t>Was this e-cigarette cessation program helpful?</t>
  </si>
  <si>
    <t>Dental Hygienist</t>
  </si>
  <si>
    <t>11-20 years</t>
  </si>
  <si>
    <t>Single private practice</t>
  </si>
  <si>
    <t>A little</t>
  </si>
  <si>
    <t>Very willing</t>
  </si>
  <si>
    <t>Somewhat comfortable</t>
  </si>
  <si>
    <t>1 Strongly disagree</t>
  </si>
  <si>
    <t>5, Strongly agree</t>
  </si>
  <si>
    <t>Complete</t>
  </si>
  <si>
    <t>Very comfortable</t>
  </si>
  <si>
    <t>Dentist</t>
  </si>
  <si>
    <t>General Dentist</t>
  </si>
  <si>
    <t>21-30 years</t>
  </si>
  <si>
    <t>Group private practice</t>
  </si>
  <si>
    <t>Sub-urban</t>
  </si>
  <si>
    <t>A moderate amount</t>
  </si>
  <si>
    <t>1-10 years</t>
  </si>
  <si>
    <t>Somewhat uncomfortable</t>
  </si>
  <si>
    <t>Strongly Agree</t>
  </si>
  <si>
    <t>Neither Agree Nor Disagree</t>
  </si>
  <si>
    <t>Strongly Disagree</t>
  </si>
  <si>
    <t>E-cigarette use increases the risk of chronic lung diseases, including COPD.*</t>
  </si>
  <si>
    <t>Will utilize RAKE to counsel patients on the use and risks of e-cigarettes.</t>
  </si>
  <si>
    <t>Discussing e-cigarettes with patients may encourage them to use e-cigarettes.*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</si>
</sst>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1E1E1E"/>
      <name val="Segoe UI"/>
      <family val="2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NumberFormat="1"/>
    <xf numFmtId="0" fontId="0" fillId="33" borderId="0" xfId="0" applyFill="1"/>
    <xf numFmtId="0" fontId="0" fillId="34" borderId="0" xfId="0" applyFill="1"/>
    <xf numFmtId="164" fontId="18" fillId="0" borderId="0" xfId="0" applyNumberFormat="1" applyFont="1"/>
    <xf numFmtId="0" fontId="16" fillId="0" borderId="10" xfId="0" applyFont="1" applyBorder="1"/>
    <xf numFmtId="0" fontId="16" fillId="34" borderId="10" xfId="0" applyFont="1" applyFill="1" applyBorder="1"/>
    <xf numFmtId="164" fontId="0" fillId="0" borderId="0" xfId="0" applyNumberFormat="1"/>
    <xf numFmtId="9" fontId="0" fillId="0" borderId="0" xfId="42" applyFont="1"/>
    <xf numFmtId="9" fontId="0" fillId="34" borderId="0" xfId="0" applyNumberFormat="1" applyFill="1"/>
    <xf numFmtId="10" fontId="0" fillId="0" borderId="0" xfId="0" applyNumberFormat="1"/>
    <xf numFmtId="9" fontId="0" fillId="0" borderId="0" xfId="0" applyNumberFormat="1"/>
    <xf numFmtId="0" fontId="20" fillId="0" borderId="0" xfId="0" applyFont="1" applyAlignment="1">
      <alignment wrapText="1"/>
    </xf>
    <xf numFmtId="0" fontId="21" fillId="0" borderId="0" xfId="0" applyFont="1"/>
    <xf numFmtId="22" fontId="21" fillId="0" borderId="0" xfId="0" applyNumberFormat="1" applyFont="1"/>
    <xf numFmtId="0" fontId="20" fillId="0" borderId="0" xfId="0" applyFont="1"/>
    <xf numFmtId="9" fontId="21" fillId="0" borderId="0" xfId="42" applyFont="1"/>
    <xf numFmtId="9" fontId="20" fillId="0" borderId="0" xfId="42" applyFont="1"/>
    <xf numFmtId="0" fontId="21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Would an e-cigarette quitting program be helpful to you?</a:t>
            </a:r>
          </a:p>
        </c:rich>
      </c:tx>
      <c:layout>
        <c:manualLayout>
          <c:xMode val="edge"/>
          <c:yMode val="edge"/>
          <c:x val="0.18447222222222223"/>
          <c:y val="8.85780885780885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3427559055118111"/>
          <c:y val="0.29606481481481484"/>
          <c:w val="0.39180555555555557"/>
          <c:h val="0.653009259259259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30A-46E6-B714-B96D2BA38D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30A-46E6-B714-B96D2BA38DA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999999999999995E-2"/>
                      <c:h val="9.25233304170312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30A-46E6-B714-B96D2BA38DA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999999999999995E-2"/>
                      <c:h val="9.25233304170312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30A-46E6-B714-B96D2BA38D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'Patient Data'!$AX$18:$AX$19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'Patient Data'!$AZ$18:$AZ$19</c:f>
              <c:numCache>
                <c:formatCode>0%</c:formatCode>
                <c:ptCount val="2"/>
                <c:pt idx="0">
                  <c:v>0.41666666666666669</c:v>
                </c:pt>
                <c:pt idx="1">
                  <c:v>0.58333333333333337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A-46E6-B714-B96D2BA38DA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Patient RAKE Evaluation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0FE-41CB-A0AB-7F7F6C791562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0FE-41CB-A0AB-7F7F6C791562}"/>
              </c:ext>
            </c:extLst>
          </c:dPt>
          <c:cat>
            <c:multiLvlStrRef>
              <c:f>'Patient Data'!$BJ$18:$BK$22</c:f>
              <c:multiLvlStrCache>
                <c:ptCount val="5"/>
                <c:lvl>
                  <c:pt idx="0">
                    <c:v>Yes</c:v>
                  </c:pt>
                  <c:pt idx="1">
                    <c:v>No</c:v>
                  </c:pt>
                  <c:pt idx="2">
                    <c:v>Yes</c:v>
                  </c:pt>
                  <c:pt idx="3">
                    <c:v>No</c:v>
                  </c:pt>
                  <c:pt idx="4">
                    <c:v>Yes</c:v>
                  </c:pt>
                </c:lvl>
                <c:lvl>
                  <c:pt idx="0">
                    <c:v>I learned new information about e-cigarettes from my dental provider.</c:v>
                  </c:pt>
                  <c:pt idx="2">
                    <c:v>Was this e-cigarette cessation program helpful to you?*</c:v>
                  </c:pt>
                  <c:pt idx="4">
                    <c:v>I would recommend this program to other people who use e-cigarettes.</c:v>
                  </c:pt>
                </c:lvl>
              </c:multiLvlStrCache>
            </c:multiLvlStrRef>
          </c:cat>
          <c:val>
            <c:numRef>
              <c:f>'Patient Data'!$BM$18:$BM$22</c:f>
              <c:numCache>
                <c:formatCode>0%</c:formatCode>
                <c:ptCount val="5"/>
                <c:pt idx="0">
                  <c:v>0.75</c:v>
                </c:pt>
                <c:pt idx="1">
                  <c:v>0.25</c:v>
                </c:pt>
                <c:pt idx="2">
                  <c:v>0.66666666666666663</c:v>
                </c:pt>
                <c:pt idx="3">
                  <c:v>8.3333333333333329E-2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E-41CB-A0AB-7F7F6C791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35345248"/>
        <c:axId val="735347744"/>
      </c:barChart>
      <c:catAx>
        <c:axId val="73534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347744"/>
        <c:crosses val="autoZero"/>
        <c:auto val="1"/>
        <c:lblAlgn val="ctr"/>
        <c:lblOffset val="100"/>
        <c:noMultiLvlLbl val="0"/>
      </c:catAx>
      <c:valAx>
        <c:axId val="7353477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34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'Patient Data'!$AX$30</c:f>
              <c:strCache>
                <c:ptCount val="1"/>
                <c:pt idx="0">
                  <c:v>How addictive are electronic cigarettes? (Pre)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7C4-4647-8C93-8477F0172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7C4-4647-8C93-8477F01726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'Patient Data'!$AW$31:$AW$32</c:f>
              <c:strCache>
                <c:ptCount val="2"/>
                <c:pt idx="0">
                  <c:v>Very Addictive</c:v>
                </c:pt>
                <c:pt idx="1">
                  <c:v>Somewhat Addictive</c:v>
                </c:pt>
              </c:strCache>
            </c:strRef>
          </c:cat>
          <c:val>
            <c:numRef>
              <c:f>'Patient Data'!$AX$31:$AX$32</c:f>
              <c:numCache>
                <c:formatCode>0.00%</c:formatCode>
                <c:ptCount val="2"/>
                <c:pt idx="0">
                  <c:v>0.58299999999999996</c:v>
                </c:pt>
                <c:pt idx="1">
                  <c:v>0.41699999999999998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D-4E50-A649-3C88603F821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'Patient Data'!$AX$34</c:f>
              <c:strCache>
                <c:ptCount val="1"/>
                <c:pt idx="0">
                  <c:v>How addictive are electronic cigarettes? (Post)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BD0-4B26-A029-828727CF38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BD0-4B26-A029-828727CF38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'Patient Data'!$AW$35:$AW$36</c:f>
              <c:strCache>
                <c:ptCount val="2"/>
                <c:pt idx="0">
                  <c:v>Very Addictive</c:v>
                </c:pt>
                <c:pt idx="1">
                  <c:v>Somewhat Addictive</c:v>
                </c:pt>
              </c:strCache>
            </c:strRef>
          </c:cat>
          <c:val>
            <c:numRef>
              <c:f>'Patient Data'!$AX$35:$AX$36</c:f>
              <c:numCache>
                <c:formatCode>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2-42D2-B8B1-629F645A1F8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harmful are electronic cigarettes to your health?</a:t>
            </a:r>
          </a:p>
        </c:rich>
      </c:tx>
      <c:layout>
        <c:manualLayout>
          <c:xMode val="edge"/>
          <c:yMode val="edge"/>
          <c:x val="0.26433525663154317"/>
          <c:y val="3.0506846891731451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'Patient Data'!$AX$23:$AX$24</c:f>
              <c:strCache>
                <c:ptCount val="2"/>
                <c:pt idx="0">
                  <c:v>Pre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'Patient Data'!$AW$25:$AW$28</c:f>
              <c:strCache>
                <c:ptCount val="4"/>
                <c:pt idx="0">
                  <c:v>Not at all</c:v>
                </c:pt>
                <c:pt idx="1">
                  <c:v>2</c:v>
                </c:pt>
                <c:pt idx="2">
                  <c:v>3</c:v>
                </c:pt>
                <c:pt idx="3">
                  <c:v>Extremely harmful</c:v>
                </c:pt>
              </c:strCache>
            </c:strRef>
          </c:cat>
          <c:val>
            <c:numRef>
              <c:f>'Patient Data'!$AX$25:$AX$28</c:f>
              <c:numCache>
                <c:formatCode>0%</c:formatCode>
                <c:ptCount val="4"/>
                <c:pt idx="0">
                  <c:v>0.17</c:v>
                </c:pt>
                <c:pt idx="1">
                  <c:v>0.17</c:v>
                </c:pt>
                <c:pt idx="2">
                  <c:v>0.42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6-4247-A035-70773EA07EAB}"/>
            </c:ext>
          </c:extLst>
        </c:ser>
        <c:ser>
          <c:idx val="1"/>
          <c:order val="1"/>
          <c:tx>
            <c:strRef>
              <c:f>'Patient Data'!$AY$23:$AY$24</c:f>
              <c:strCache>
                <c:ptCount val="2"/>
                <c:pt idx="0">
                  <c:v>Post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'Patient Data'!$AW$25:$AW$28</c:f>
              <c:strCache>
                <c:ptCount val="4"/>
                <c:pt idx="0">
                  <c:v>Not at all</c:v>
                </c:pt>
                <c:pt idx="1">
                  <c:v>2</c:v>
                </c:pt>
                <c:pt idx="2">
                  <c:v>3</c:v>
                </c:pt>
                <c:pt idx="3">
                  <c:v>Extremely harmful</c:v>
                </c:pt>
              </c:strCache>
            </c:strRef>
          </c:cat>
          <c:val>
            <c:numRef>
              <c:f>'Patient Data'!$AY$25:$AY$28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0.42</c:v>
                </c:pt>
                <c:pt idx="3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C6-4247-A035-70773EA07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1072080"/>
        <c:axId val="341070000"/>
      </c:barChart>
      <c:catAx>
        <c:axId val="34107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70000"/>
        <c:crosses val="autoZero"/>
        <c:auto val="1"/>
        <c:lblAlgn val="ctr"/>
        <c:lblOffset val="100"/>
        <c:noMultiLvlLbl val="0"/>
      </c:catAx>
      <c:valAx>
        <c:axId val="3410700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7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Figure</a:t>
            </a:r>
            <a:r>
              <a:rPr lang="en-US" baseline="0"/>
              <a:t> 1. Practitioner Knowledge, Attitudes, &amp; Beliefs Pre-RAKE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[1]CEEcigaretteStudy202_DATA_LABEL!$K$16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[1]CEEcigaretteStudy202_DATA_LABEL!$J$17:$J$30</c:f>
              <c:strCache>
                <c:ptCount val="14"/>
                <c:pt idx="0">
                  <c:v>E-cigarette use is harmful for health of the user.</c:v>
                </c:pt>
                <c:pt idx="1">
                  <c:v>E-cigarette aerosol is harmful for people in the vicinity of the users.</c:v>
                </c:pt>
                <c:pt idx="2">
                  <c:v>E-cigarettes are less harmful than conventional cigarettes.</c:v>
                </c:pt>
                <c:pt idx="3">
                  <c:v>E-cigarette use increases the risk of cardiovascular diseases, including myocardial infarction and stroke.</c:v>
                </c:pt>
                <c:pt idx="4">
                  <c:v>E-cigarette use increases the risk of chronic lung diseases, including COPD.</c:v>
                </c:pt>
                <c:pt idx="5">
                  <c:v>E-cigarette use increases the risk of susceptibility to periodontal disease.</c:v>
                </c:pt>
                <c:pt idx="6">
                  <c:v>E-cigarette use increases the risk of dental caries.</c:v>
                </c:pt>
                <c:pt idx="7">
                  <c:v>E-cigarette use increases the risk of xerostomia.</c:v>
                </c:pt>
                <c:pt idx="8">
                  <c:v>E-cigarettes could be a 'gateway' to conventional cigarette use in the future.</c:v>
                </c:pt>
                <c:pt idx="9">
                  <c:v>You can become addicted to e-cigarettes.</c:v>
                </c:pt>
                <c:pt idx="10">
                  <c:v>E-cigarettes are less addictive than conventional cigarettes.</c:v>
                </c:pt>
                <c:pt idx="11">
                  <c:v>E-cigarettes should be recommended for smoking cessation.</c:v>
                </c:pt>
                <c:pt idx="12">
                  <c:v>Discussing e-cigarettes with patients may encourage them to use e-cigarettes.*</c:v>
                </c:pt>
                <c:pt idx="13">
                  <c:v>If asked by adolescents or their parents, I would say that e-cigarettes are less harmful than regular cigarettes.</c:v>
                </c:pt>
              </c:strCache>
            </c:strRef>
          </c:cat>
          <c:val>
            <c:numRef>
              <c:f>[1]CEEcigaretteStudy202_DATA_LABEL!$K$17:$K$30</c:f>
              <c:numCache>
                <c:formatCode>0%</c:formatCode>
                <c:ptCount val="14"/>
                <c:pt idx="0">
                  <c:v>1</c:v>
                </c:pt>
                <c:pt idx="1">
                  <c:v>0.42857142857142855</c:v>
                </c:pt>
                <c:pt idx="3">
                  <c:v>0.42857142857142855</c:v>
                </c:pt>
                <c:pt idx="4">
                  <c:v>0.42857142857142855</c:v>
                </c:pt>
                <c:pt idx="5">
                  <c:v>0.7142857142857143</c:v>
                </c:pt>
                <c:pt idx="6">
                  <c:v>0.7142857142857143</c:v>
                </c:pt>
                <c:pt idx="7">
                  <c:v>0.5714285714285714</c:v>
                </c:pt>
                <c:pt idx="8">
                  <c:v>0.8571428571428571</c:v>
                </c:pt>
                <c:pt idx="9">
                  <c:v>0.8571428571428571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D-43B9-87BB-89B8C2FCE70B}"/>
            </c:ext>
          </c:extLst>
        </c:ser>
        <c:ser>
          <c:idx val="1"/>
          <c:order val="1"/>
          <c:tx>
            <c:strRef>
              <c:f>[1]CEEcigaretteStudy202_DATA_LABEL!$L$16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[1]CEEcigaretteStudy202_DATA_LABEL!$J$17:$J$30</c:f>
              <c:strCache>
                <c:ptCount val="14"/>
                <c:pt idx="0">
                  <c:v>E-cigarette use is harmful for health of the user.</c:v>
                </c:pt>
                <c:pt idx="1">
                  <c:v>E-cigarette aerosol is harmful for people in the vicinity of the users.</c:v>
                </c:pt>
                <c:pt idx="2">
                  <c:v>E-cigarettes are less harmful than conventional cigarettes.</c:v>
                </c:pt>
                <c:pt idx="3">
                  <c:v>E-cigarette use increases the risk of cardiovascular diseases, including myocardial infarction and stroke.</c:v>
                </c:pt>
                <c:pt idx="4">
                  <c:v>E-cigarette use increases the risk of chronic lung diseases, including COPD.</c:v>
                </c:pt>
                <c:pt idx="5">
                  <c:v>E-cigarette use increases the risk of susceptibility to periodontal disease.</c:v>
                </c:pt>
                <c:pt idx="6">
                  <c:v>E-cigarette use increases the risk of dental caries.</c:v>
                </c:pt>
                <c:pt idx="7">
                  <c:v>E-cigarette use increases the risk of xerostomia.</c:v>
                </c:pt>
                <c:pt idx="8">
                  <c:v>E-cigarettes could be a 'gateway' to conventional cigarette use in the future.</c:v>
                </c:pt>
                <c:pt idx="9">
                  <c:v>You can become addicted to e-cigarettes.</c:v>
                </c:pt>
                <c:pt idx="10">
                  <c:v>E-cigarettes are less addictive than conventional cigarettes.</c:v>
                </c:pt>
                <c:pt idx="11">
                  <c:v>E-cigarettes should be recommended for smoking cessation.</c:v>
                </c:pt>
                <c:pt idx="12">
                  <c:v>Discussing e-cigarettes with patients may encourage them to use e-cigarettes.*</c:v>
                </c:pt>
                <c:pt idx="13">
                  <c:v>If asked by adolescents or their parents, I would say that e-cigarettes are less harmful than regular cigarettes.</c:v>
                </c:pt>
              </c:strCache>
            </c:strRef>
          </c:cat>
          <c:val>
            <c:numRef>
              <c:f>[1]CEEcigaretteStudy202_DATA_LABEL!$L$17:$L$30</c:f>
              <c:numCache>
                <c:formatCode>0%</c:formatCode>
                <c:ptCount val="14"/>
                <c:pt idx="1">
                  <c:v>0.42857142857142855</c:v>
                </c:pt>
                <c:pt idx="3">
                  <c:v>0.42857142857142855</c:v>
                </c:pt>
                <c:pt idx="4">
                  <c:v>0.42857142857142855</c:v>
                </c:pt>
                <c:pt idx="5">
                  <c:v>0.14285714285714285</c:v>
                </c:pt>
                <c:pt idx="6">
                  <c:v>0.14285714285714285</c:v>
                </c:pt>
                <c:pt idx="7">
                  <c:v>0.2857142857142857</c:v>
                </c:pt>
                <c:pt idx="8">
                  <c:v>0.14285714285714285</c:v>
                </c:pt>
                <c:pt idx="9">
                  <c:v>0.14285714285714285</c:v>
                </c:pt>
                <c:pt idx="12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AD-43B9-87BB-89B8C2FCE70B}"/>
            </c:ext>
          </c:extLst>
        </c:ser>
        <c:ser>
          <c:idx val="2"/>
          <c:order val="2"/>
          <c:tx>
            <c:strRef>
              <c:f>[1]CEEcigaretteStudy202_DATA_LABEL!$M$16</c:f>
              <c:strCache>
                <c:ptCount val="1"/>
                <c:pt idx="0">
                  <c:v>Neither Agree Nor Disagree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[1]CEEcigaretteStudy202_DATA_LABEL!$J$17:$J$30</c:f>
              <c:strCache>
                <c:ptCount val="14"/>
                <c:pt idx="0">
                  <c:v>E-cigarette use is harmful for health of the user.</c:v>
                </c:pt>
                <c:pt idx="1">
                  <c:v>E-cigarette aerosol is harmful for people in the vicinity of the users.</c:v>
                </c:pt>
                <c:pt idx="2">
                  <c:v>E-cigarettes are less harmful than conventional cigarettes.</c:v>
                </c:pt>
                <c:pt idx="3">
                  <c:v>E-cigarette use increases the risk of cardiovascular diseases, including myocardial infarction and stroke.</c:v>
                </c:pt>
                <c:pt idx="4">
                  <c:v>E-cigarette use increases the risk of chronic lung diseases, including COPD.</c:v>
                </c:pt>
                <c:pt idx="5">
                  <c:v>E-cigarette use increases the risk of susceptibility to periodontal disease.</c:v>
                </c:pt>
                <c:pt idx="6">
                  <c:v>E-cigarette use increases the risk of dental caries.</c:v>
                </c:pt>
                <c:pt idx="7">
                  <c:v>E-cigarette use increases the risk of xerostomia.</c:v>
                </c:pt>
                <c:pt idx="8">
                  <c:v>E-cigarettes could be a 'gateway' to conventional cigarette use in the future.</c:v>
                </c:pt>
                <c:pt idx="9">
                  <c:v>You can become addicted to e-cigarettes.</c:v>
                </c:pt>
                <c:pt idx="10">
                  <c:v>E-cigarettes are less addictive than conventional cigarettes.</c:v>
                </c:pt>
                <c:pt idx="11">
                  <c:v>E-cigarettes should be recommended for smoking cessation.</c:v>
                </c:pt>
                <c:pt idx="12">
                  <c:v>Discussing e-cigarettes with patients may encourage them to use e-cigarettes.*</c:v>
                </c:pt>
                <c:pt idx="13">
                  <c:v>If asked by adolescents or their parents, I would say that e-cigarettes are less harmful than regular cigarettes.</c:v>
                </c:pt>
              </c:strCache>
            </c:strRef>
          </c:cat>
          <c:val>
            <c:numRef>
              <c:f>[1]CEEcigaretteStudy202_DATA_LABEL!$M$17:$M$30</c:f>
              <c:numCache>
                <c:formatCode>0%</c:formatCode>
                <c:ptCount val="14"/>
                <c:pt idx="1">
                  <c:v>0.14285714285714285</c:v>
                </c:pt>
                <c:pt idx="2">
                  <c:v>0.2857142857142857</c:v>
                </c:pt>
                <c:pt idx="3">
                  <c:v>0.14285714285714285</c:v>
                </c:pt>
                <c:pt idx="4">
                  <c:v>0.14285714285714285</c:v>
                </c:pt>
                <c:pt idx="5">
                  <c:v>0.14285714285714285</c:v>
                </c:pt>
                <c:pt idx="6">
                  <c:v>0.14285714285714285</c:v>
                </c:pt>
                <c:pt idx="7">
                  <c:v>0.14285714285714285</c:v>
                </c:pt>
                <c:pt idx="10">
                  <c:v>0.14285714285714285</c:v>
                </c:pt>
                <c:pt idx="1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AD-43B9-87BB-89B8C2FCE70B}"/>
            </c:ext>
          </c:extLst>
        </c:ser>
        <c:ser>
          <c:idx val="3"/>
          <c:order val="3"/>
          <c:tx>
            <c:strRef>
              <c:f>[1]CEEcigaretteStudy202_DATA_LABEL!$N$16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[1]CEEcigaretteStudy202_DATA_LABEL!$J$17:$J$30</c:f>
              <c:strCache>
                <c:ptCount val="14"/>
                <c:pt idx="0">
                  <c:v>E-cigarette use is harmful for health of the user.</c:v>
                </c:pt>
                <c:pt idx="1">
                  <c:v>E-cigarette aerosol is harmful for people in the vicinity of the users.</c:v>
                </c:pt>
                <c:pt idx="2">
                  <c:v>E-cigarettes are less harmful than conventional cigarettes.</c:v>
                </c:pt>
                <c:pt idx="3">
                  <c:v>E-cigarette use increases the risk of cardiovascular diseases, including myocardial infarction and stroke.</c:v>
                </c:pt>
                <c:pt idx="4">
                  <c:v>E-cigarette use increases the risk of chronic lung diseases, including COPD.</c:v>
                </c:pt>
                <c:pt idx="5">
                  <c:v>E-cigarette use increases the risk of susceptibility to periodontal disease.</c:v>
                </c:pt>
                <c:pt idx="6">
                  <c:v>E-cigarette use increases the risk of dental caries.</c:v>
                </c:pt>
                <c:pt idx="7">
                  <c:v>E-cigarette use increases the risk of xerostomia.</c:v>
                </c:pt>
                <c:pt idx="8">
                  <c:v>E-cigarettes could be a 'gateway' to conventional cigarette use in the future.</c:v>
                </c:pt>
                <c:pt idx="9">
                  <c:v>You can become addicted to e-cigarettes.</c:v>
                </c:pt>
                <c:pt idx="10">
                  <c:v>E-cigarettes are less addictive than conventional cigarettes.</c:v>
                </c:pt>
                <c:pt idx="11">
                  <c:v>E-cigarettes should be recommended for smoking cessation.</c:v>
                </c:pt>
                <c:pt idx="12">
                  <c:v>Discussing e-cigarettes with patients may encourage them to use e-cigarettes.*</c:v>
                </c:pt>
                <c:pt idx="13">
                  <c:v>If asked by adolescents or their parents, I would say that e-cigarettes are less harmful than regular cigarettes.</c:v>
                </c:pt>
              </c:strCache>
            </c:strRef>
          </c:cat>
          <c:val>
            <c:numRef>
              <c:f>[1]CEEcigaretteStudy202_DATA_LABEL!$N$17:$N$30</c:f>
              <c:numCache>
                <c:formatCode>0%</c:formatCode>
                <c:ptCount val="14"/>
                <c:pt idx="2">
                  <c:v>0.2857142857142857</c:v>
                </c:pt>
                <c:pt idx="10">
                  <c:v>0.42857142857142855</c:v>
                </c:pt>
                <c:pt idx="11">
                  <c:v>0.2857142857142857</c:v>
                </c:pt>
                <c:pt idx="12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AD-43B9-87BB-89B8C2FCE70B}"/>
            </c:ext>
          </c:extLst>
        </c:ser>
        <c:ser>
          <c:idx val="4"/>
          <c:order val="4"/>
          <c:tx>
            <c:strRef>
              <c:f>[1]CEEcigaretteStudy202_DATA_LABEL!$O$16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[1]CEEcigaretteStudy202_DATA_LABEL!$J$17:$J$30</c:f>
              <c:strCache>
                <c:ptCount val="14"/>
                <c:pt idx="0">
                  <c:v>E-cigarette use is harmful for health of the user.</c:v>
                </c:pt>
                <c:pt idx="1">
                  <c:v>E-cigarette aerosol is harmful for people in the vicinity of the users.</c:v>
                </c:pt>
                <c:pt idx="2">
                  <c:v>E-cigarettes are less harmful than conventional cigarettes.</c:v>
                </c:pt>
                <c:pt idx="3">
                  <c:v>E-cigarette use increases the risk of cardiovascular diseases, including myocardial infarction and stroke.</c:v>
                </c:pt>
                <c:pt idx="4">
                  <c:v>E-cigarette use increases the risk of chronic lung diseases, including COPD.</c:v>
                </c:pt>
                <c:pt idx="5">
                  <c:v>E-cigarette use increases the risk of susceptibility to periodontal disease.</c:v>
                </c:pt>
                <c:pt idx="6">
                  <c:v>E-cigarette use increases the risk of dental caries.</c:v>
                </c:pt>
                <c:pt idx="7">
                  <c:v>E-cigarette use increases the risk of xerostomia.</c:v>
                </c:pt>
                <c:pt idx="8">
                  <c:v>E-cigarettes could be a 'gateway' to conventional cigarette use in the future.</c:v>
                </c:pt>
                <c:pt idx="9">
                  <c:v>You can become addicted to e-cigarettes.</c:v>
                </c:pt>
                <c:pt idx="10">
                  <c:v>E-cigarettes are less addictive than conventional cigarettes.</c:v>
                </c:pt>
                <c:pt idx="11">
                  <c:v>E-cigarettes should be recommended for smoking cessation.</c:v>
                </c:pt>
                <c:pt idx="12">
                  <c:v>Discussing e-cigarettes with patients may encourage them to use e-cigarettes.*</c:v>
                </c:pt>
                <c:pt idx="13">
                  <c:v>If asked by adolescents or their parents, I would say that e-cigarettes are less harmful than regular cigarettes.</c:v>
                </c:pt>
              </c:strCache>
            </c:strRef>
          </c:cat>
          <c:val>
            <c:numRef>
              <c:f>[1]CEEcigaretteStudy202_DATA_LABEL!$O$17:$O$30</c:f>
              <c:numCache>
                <c:formatCode>0%</c:formatCode>
                <c:ptCount val="14"/>
                <c:pt idx="2">
                  <c:v>0.42857142857142855</c:v>
                </c:pt>
                <c:pt idx="10">
                  <c:v>0.42857142857142855</c:v>
                </c:pt>
                <c:pt idx="11">
                  <c:v>0.7142857142857143</c:v>
                </c:pt>
                <c:pt idx="12">
                  <c:v>0.42857142857142855</c:v>
                </c:pt>
                <c:pt idx="13">
                  <c:v>0.7142857142857143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AD-43B9-87BB-89B8C2FCE70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7015487"/>
        <c:axId val="1787014239"/>
      </c:barChart>
      <c:catAx>
        <c:axId val="17870154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87014239"/>
        <c:crosses val="autoZero"/>
        <c:auto val="1"/>
        <c:lblAlgn val="ctr"/>
        <c:lblOffset val="100"/>
        <c:noMultiLvlLbl val="0"/>
      </c:catAx>
      <c:valAx>
        <c:axId val="1787014239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87015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2. Practitioner Knowledge, Attitudes, &amp; Beliefs Post-RAKE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[1]CEEcigaretteStudy202_DATA_LABEL!$AI$15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[1]CEEcigaretteStudy202_DATA_LABEL!$AH$16:$AH$29</c:f>
              <c:strCache>
                <c:ptCount val="14"/>
                <c:pt idx="0">
                  <c:v>E-cigarette use is harmful for health of the user.</c:v>
                </c:pt>
                <c:pt idx="1">
                  <c:v>E-cigarette aerosol is harmful for people in the vicinity of the users.</c:v>
                </c:pt>
                <c:pt idx="2">
                  <c:v>E-cigarettes are less harmful than conventional cigarettes.</c:v>
                </c:pt>
                <c:pt idx="3">
                  <c:v>E-cigarette use increases the risk of cardiovascular diseases, including myocardial infarction and stroke.</c:v>
                </c:pt>
                <c:pt idx="4">
                  <c:v>E-cigarette use increases the risk of chronic lung diseases, including COPD.*</c:v>
                </c:pt>
                <c:pt idx="5">
                  <c:v>E-cigarette use increases the risk of susceptibility to periodontal disease.</c:v>
                </c:pt>
                <c:pt idx="6">
                  <c:v>E-cigarette use increases the risk of dental caries.</c:v>
                </c:pt>
                <c:pt idx="7">
                  <c:v>E-cigarette use increases the risk of xerostomia.</c:v>
                </c:pt>
                <c:pt idx="8">
                  <c:v>E-cigarettes could be a 'gateway' to conventional cigarette use in the future.</c:v>
                </c:pt>
                <c:pt idx="9">
                  <c:v>You can become addicted to e-cigarettes.</c:v>
                </c:pt>
                <c:pt idx="10">
                  <c:v>E-cigarettes are less addictive than conventional cigarettes.</c:v>
                </c:pt>
                <c:pt idx="11">
                  <c:v>E-cigarettes should be recommended for smoking cessation.</c:v>
                </c:pt>
                <c:pt idx="12">
                  <c:v>Discussing e-cigarettes with patients may encourage them to use e-cigarettes.*</c:v>
                </c:pt>
                <c:pt idx="13">
                  <c:v>If asked by adolescents or their parents, I would say that e-cigarettes are less harmful than regular cigarettes.</c:v>
                </c:pt>
              </c:strCache>
            </c:strRef>
          </c:cat>
          <c:val>
            <c:numRef>
              <c:f>[1]CEEcigaretteStudy202_DATA_LABEL!$AI$16:$AI$29</c:f>
              <c:numCache>
                <c:formatCode>0%</c:formatCode>
                <c:ptCount val="14"/>
                <c:pt idx="0">
                  <c:v>1</c:v>
                </c:pt>
                <c:pt idx="1">
                  <c:v>0.42857142857142855</c:v>
                </c:pt>
                <c:pt idx="3">
                  <c:v>1</c:v>
                </c:pt>
                <c:pt idx="4">
                  <c:v>0.8571428571428571</c:v>
                </c:pt>
                <c:pt idx="5">
                  <c:v>1</c:v>
                </c:pt>
                <c:pt idx="6">
                  <c:v>0.8571428571428571</c:v>
                </c:pt>
                <c:pt idx="7">
                  <c:v>1</c:v>
                </c:pt>
                <c:pt idx="8">
                  <c:v>0.8571428571428571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2-4204-B92F-609EAE07C3FB}"/>
            </c:ext>
          </c:extLst>
        </c:ser>
        <c:ser>
          <c:idx val="1"/>
          <c:order val="1"/>
          <c:tx>
            <c:strRef>
              <c:f>[1]CEEcigaretteStudy202_DATA_LABEL!$AJ$15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[1]CEEcigaretteStudy202_DATA_LABEL!$AH$16:$AH$29</c:f>
              <c:strCache>
                <c:ptCount val="14"/>
                <c:pt idx="0">
                  <c:v>E-cigarette use is harmful for health of the user.</c:v>
                </c:pt>
                <c:pt idx="1">
                  <c:v>E-cigarette aerosol is harmful for people in the vicinity of the users.</c:v>
                </c:pt>
                <c:pt idx="2">
                  <c:v>E-cigarettes are less harmful than conventional cigarettes.</c:v>
                </c:pt>
                <c:pt idx="3">
                  <c:v>E-cigarette use increases the risk of cardiovascular diseases, including myocardial infarction and stroke.</c:v>
                </c:pt>
                <c:pt idx="4">
                  <c:v>E-cigarette use increases the risk of chronic lung diseases, including COPD.*</c:v>
                </c:pt>
                <c:pt idx="5">
                  <c:v>E-cigarette use increases the risk of susceptibility to periodontal disease.</c:v>
                </c:pt>
                <c:pt idx="6">
                  <c:v>E-cigarette use increases the risk of dental caries.</c:v>
                </c:pt>
                <c:pt idx="7">
                  <c:v>E-cigarette use increases the risk of xerostomia.</c:v>
                </c:pt>
                <c:pt idx="8">
                  <c:v>E-cigarettes could be a 'gateway' to conventional cigarette use in the future.</c:v>
                </c:pt>
                <c:pt idx="9">
                  <c:v>You can become addicted to e-cigarettes.</c:v>
                </c:pt>
                <c:pt idx="10">
                  <c:v>E-cigarettes are less addictive than conventional cigarettes.</c:v>
                </c:pt>
                <c:pt idx="11">
                  <c:v>E-cigarettes should be recommended for smoking cessation.</c:v>
                </c:pt>
                <c:pt idx="12">
                  <c:v>Discussing e-cigarettes with patients may encourage them to use e-cigarettes.*</c:v>
                </c:pt>
                <c:pt idx="13">
                  <c:v>If asked by adolescents or their parents, I would say that e-cigarettes are less harmful than regular cigarettes.</c:v>
                </c:pt>
              </c:strCache>
            </c:strRef>
          </c:cat>
          <c:val>
            <c:numRef>
              <c:f>[1]CEEcigaretteStudy202_DATA_LABEL!$AJ$16:$AJ$29</c:f>
              <c:numCache>
                <c:formatCode>0%</c:formatCode>
                <c:ptCount val="14"/>
                <c:pt idx="1">
                  <c:v>0.2857142857142857</c:v>
                </c:pt>
                <c:pt idx="6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2-4204-B92F-609EAE07C3FB}"/>
            </c:ext>
          </c:extLst>
        </c:ser>
        <c:ser>
          <c:idx val="2"/>
          <c:order val="2"/>
          <c:tx>
            <c:strRef>
              <c:f>[1]CEEcigaretteStudy202_DATA_LABEL!$AK$15</c:f>
              <c:strCache>
                <c:ptCount val="1"/>
                <c:pt idx="0">
                  <c:v>Neither Agree Nor Disagree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[1]CEEcigaretteStudy202_DATA_LABEL!$AH$16:$AH$29</c:f>
              <c:strCache>
                <c:ptCount val="14"/>
                <c:pt idx="0">
                  <c:v>E-cigarette use is harmful for health of the user.</c:v>
                </c:pt>
                <c:pt idx="1">
                  <c:v>E-cigarette aerosol is harmful for people in the vicinity of the users.</c:v>
                </c:pt>
                <c:pt idx="2">
                  <c:v>E-cigarettes are less harmful than conventional cigarettes.</c:v>
                </c:pt>
                <c:pt idx="3">
                  <c:v>E-cigarette use increases the risk of cardiovascular diseases, including myocardial infarction and stroke.</c:v>
                </c:pt>
                <c:pt idx="4">
                  <c:v>E-cigarette use increases the risk of chronic lung diseases, including COPD.*</c:v>
                </c:pt>
                <c:pt idx="5">
                  <c:v>E-cigarette use increases the risk of susceptibility to periodontal disease.</c:v>
                </c:pt>
                <c:pt idx="6">
                  <c:v>E-cigarette use increases the risk of dental caries.</c:v>
                </c:pt>
                <c:pt idx="7">
                  <c:v>E-cigarette use increases the risk of xerostomia.</c:v>
                </c:pt>
                <c:pt idx="8">
                  <c:v>E-cigarettes could be a 'gateway' to conventional cigarette use in the future.</c:v>
                </c:pt>
                <c:pt idx="9">
                  <c:v>You can become addicted to e-cigarettes.</c:v>
                </c:pt>
                <c:pt idx="10">
                  <c:v>E-cigarettes are less addictive than conventional cigarettes.</c:v>
                </c:pt>
                <c:pt idx="11">
                  <c:v>E-cigarettes should be recommended for smoking cessation.</c:v>
                </c:pt>
                <c:pt idx="12">
                  <c:v>Discussing e-cigarettes with patients may encourage them to use e-cigarettes.*</c:v>
                </c:pt>
                <c:pt idx="13">
                  <c:v>If asked by adolescents or their parents, I would say that e-cigarettes are less harmful than regular cigarettes.</c:v>
                </c:pt>
              </c:strCache>
            </c:strRef>
          </c:cat>
          <c:val>
            <c:numRef>
              <c:f>[1]CEEcigaretteStudy202_DATA_LABEL!$AK$16:$AK$29</c:f>
              <c:numCache>
                <c:formatCode>0%</c:formatCode>
                <c:ptCount val="14"/>
                <c:pt idx="1">
                  <c:v>0.14285714285714285</c:v>
                </c:pt>
                <c:pt idx="2">
                  <c:v>0.14285714285714285</c:v>
                </c:pt>
                <c:pt idx="8">
                  <c:v>0.14285714285714285</c:v>
                </c:pt>
                <c:pt idx="11">
                  <c:v>0.14285714285714285</c:v>
                </c:pt>
                <c:pt idx="12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2-4204-B92F-609EAE07C3FB}"/>
            </c:ext>
          </c:extLst>
        </c:ser>
        <c:ser>
          <c:idx val="3"/>
          <c:order val="3"/>
          <c:tx>
            <c:strRef>
              <c:f>[1]CEEcigaretteStudy202_DATA_LABEL!$AL$15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[1]CEEcigaretteStudy202_DATA_LABEL!$AH$16:$AH$29</c:f>
              <c:strCache>
                <c:ptCount val="14"/>
                <c:pt idx="0">
                  <c:v>E-cigarette use is harmful for health of the user.</c:v>
                </c:pt>
                <c:pt idx="1">
                  <c:v>E-cigarette aerosol is harmful for people in the vicinity of the users.</c:v>
                </c:pt>
                <c:pt idx="2">
                  <c:v>E-cigarettes are less harmful than conventional cigarettes.</c:v>
                </c:pt>
                <c:pt idx="3">
                  <c:v>E-cigarette use increases the risk of cardiovascular diseases, including myocardial infarction and stroke.</c:v>
                </c:pt>
                <c:pt idx="4">
                  <c:v>E-cigarette use increases the risk of chronic lung diseases, including COPD.*</c:v>
                </c:pt>
                <c:pt idx="5">
                  <c:v>E-cigarette use increases the risk of susceptibility to periodontal disease.</c:v>
                </c:pt>
                <c:pt idx="6">
                  <c:v>E-cigarette use increases the risk of dental caries.</c:v>
                </c:pt>
                <c:pt idx="7">
                  <c:v>E-cigarette use increases the risk of xerostomia.</c:v>
                </c:pt>
                <c:pt idx="8">
                  <c:v>E-cigarettes could be a 'gateway' to conventional cigarette use in the future.</c:v>
                </c:pt>
                <c:pt idx="9">
                  <c:v>You can become addicted to e-cigarettes.</c:v>
                </c:pt>
                <c:pt idx="10">
                  <c:v>E-cigarettes are less addictive than conventional cigarettes.</c:v>
                </c:pt>
                <c:pt idx="11">
                  <c:v>E-cigarettes should be recommended for smoking cessation.</c:v>
                </c:pt>
                <c:pt idx="12">
                  <c:v>Discussing e-cigarettes with patients may encourage them to use e-cigarettes.*</c:v>
                </c:pt>
                <c:pt idx="13">
                  <c:v>If asked by adolescents or their parents, I would say that e-cigarettes are less harmful than regular cigarettes.</c:v>
                </c:pt>
              </c:strCache>
            </c:strRef>
          </c:cat>
          <c:val>
            <c:numRef>
              <c:f>[1]CEEcigaretteStudy202_DATA_LABEL!$AL$16:$AL$29</c:f>
              <c:numCache>
                <c:formatCode>0%</c:formatCode>
                <c:ptCount val="14"/>
                <c:pt idx="1">
                  <c:v>0.14285714285714285</c:v>
                </c:pt>
                <c:pt idx="2">
                  <c:v>0.14285714285714285</c:v>
                </c:pt>
                <c:pt idx="10">
                  <c:v>0.14285714285714285</c:v>
                </c:pt>
                <c:pt idx="11">
                  <c:v>0.14285714285714285</c:v>
                </c:pt>
                <c:pt idx="12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2-4204-B92F-609EAE07C3FB}"/>
            </c:ext>
          </c:extLst>
        </c:ser>
        <c:ser>
          <c:idx val="4"/>
          <c:order val="4"/>
          <c:tx>
            <c:strRef>
              <c:f>[1]CEEcigaretteStudy202_DATA_LABEL!$AM$15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[1]CEEcigaretteStudy202_DATA_LABEL!$AH$16:$AH$29</c:f>
              <c:strCache>
                <c:ptCount val="14"/>
                <c:pt idx="0">
                  <c:v>E-cigarette use is harmful for health of the user.</c:v>
                </c:pt>
                <c:pt idx="1">
                  <c:v>E-cigarette aerosol is harmful for people in the vicinity of the users.</c:v>
                </c:pt>
                <c:pt idx="2">
                  <c:v>E-cigarettes are less harmful than conventional cigarettes.</c:v>
                </c:pt>
                <c:pt idx="3">
                  <c:v>E-cigarette use increases the risk of cardiovascular diseases, including myocardial infarction and stroke.</c:v>
                </c:pt>
                <c:pt idx="4">
                  <c:v>E-cigarette use increases the risk of chronic lung diseases, including COPD.*</c:v>
                </c:pt>
                <c:pt idx="5">
                  <c:v>E-cigarette use increases the risk of susceptibility to periodontal disease.</c:v>
                </c:pt>
                <c:pt idx="6">
                  <c:v>E-cigarette use increases the risk of dental caries.</c:v>
                </c:pt>
                <c:pt idx="7">
                  <c:v>E-cigarette use increases the risk of xerostomia.</c:v>
                </c:pt>
                <c:pt idx="8">
                  <c:v>E-cigarettes could be a 'gateway' to conventional cigarette use in the future.</c:v>
                </c:pt>
                <c:pt idx="9">
                  <c:v>You can become addicted to e-cigarettes.</c:v>
                </c:pt>
                <c:pt idx="10">
                  <c:v>E-cigarettes are less addictive than conventional cigarettes.</c:v>
                </c:pt>
                <c:pt idx="11">
                  <c:v>E-cigarettes should be recommended for smoking cessation.</c:v>
                </c:pt>
                <c:pt idx="12">
                  <c:v>Discussing e-cigarettes with patients may encourage them to use e-cigarettes.*</c:v>
                </c:pt>
                <c:pt idx="13">
                  <c:v>If asked by adolescents or their parents, I would say that e-cigarettes are less harmful than regular cigarettes.</c:v>
                </c:pt>
              </c:strCache>
            </c:strRef>
          </c:cat>
          <c:val>
            <c:numRef>
              <c:f>[1]CEEcigaretteStudy202_DATA_LABEL!$AM$16:$AM$29</c:f>
              <c:numCache>
                <c:formatCode>0%</c:formatCode>
                <c:ptCount val="14"/>
                <c:pt idx="2">
                  <c:v>0.7142857142857143</c:v>
                </c:pt>
                <c:pt idx="10">
                  <c:v>0.86</c:v>
                </c:pt>
                <c:pt idx="11">
                  <c:v>0.7142857142857143</c:v>
                </c:pt>
                <c:pt idx="12">
                  <c:v>0.7142857142857143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A2-4204-B92F-609EAE07C3F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45137311"/>
        <c:axId val="1745138975"/>
      </c:barChart>
      <c:catAx>
        <c:axId val="17451373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5138975"/>
        <c:crosses val="autoZero"/>
        <c:auto val="1"/>
        <c:lblAlgn val="l"/>
        <c:lblOffset val="100"/>
        <c:noMultiLvlLbl val="0"/>
      </c:catAx>
      <c:valAx>
        <c:axId val="1745138975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45137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28575</xdr:colOff>
      <xdr:row>17</xdr:row>
      <xdr:rowOff>177165</xdr:rowOff>
    </xdr:from>
    <xdr:to>
      <xdr:col>46</xdr:col>
      <xdr:colOff>333375</xdr:colOff>
      <xdr:row>33</xdr:row>
      <xdr:rowOff>5715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2116CA-9EDC-4177-8DC2-2A46BB2289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67</xdr:col>
      <xdr:colOff>15240</xdr:colOff>
      <xdr:row>11</xdr:row>
      <xdr:rowOff>80010</xdr:rowOff>
    </xdr:from>
    <xdr:to>
      <xdr:col>79</xdr:col>
      <xdr:colOff>121920</xdr:colOff>
      <xdr:row>29</xdr:row>
      <xdr:rowOff>175260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1CA57ED-622D-45AF-A729-4C3CAE77C0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55</xdr:col>
      <xdr:colOff>533400</xdr:colOff>
      <xdr:row>30</xdr:row>
      <xdr:rowOff>90487</xdr:rowOff>
    </xdr:from>
    <xdr:to>
      <xdr:col>62</xdr:col>
      <xdr:colOff>133350</xdr:colOff>
      <xdr:row>45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9C378B-C8B6-4FB0-B70D-C638EC25E7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47</xdr:col>
      <xdr:colOff>437197</xdr:colOff>
      <xdr:row>40</xdr:row>
      <xdr:rowOff>56197</xdr:rowOff>
    </xdr:from>
    <xdr:to>
      <xdr:col>55</xdr:col>
      <xdr:colOff>126682</xdr:colOff>
      <xdr:row>55</xdr:row>
      <xdr:rowOff>82867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6AA47BB-AAD6-4BDF-8568-1426E84059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68</xdr:col>
      <xdr:colOff>524827</xdr:colOff>
      <xdr:row>0</xdr:row>
      <xdr:rowOff>0</xdr:rowOff>
    </xdr:from>
    <xdr:to>
      <xdr:col>76</xdr:col>
      <xdr:colOff>210502</xdr:colOff>
      <xdr:row>14</xdr:row>
      <xdr:rowOff>118110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9D40C23-1700-4F39-BCDA-AB32F6514E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</xdr:colOff>
      <xdr:row>28</xdr:row>
      <xdr:rowOff>161925</xdr:rowOff>
    </xdr:from>
    <xdr:to>
      <xdr:col>33</xdr:col>
      <xdr:colOff>346710</xdr:colOff>
      <xdr:row>48</xdr:row>
      <xdr:rowOff>43815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06D2F1-01FB-4603-BA3B-1DFE6DD63D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209550</xdr:colOff>
      <xdr:row>17</xdr:row>
      <xdr:rowOff>4763</xdr:rowOff>
    </xdr:from>
    <xdr:to>
      <xdr:col>55</xdr:col>
      <xdr:colOff>342900</xdr:colOff>
      <xdr:row>45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DC7412-428C-47C0-8F28-A49538E0A2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actitioner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EcigaretteStudy202_DATA_LABEL"/>
      <sheetName val="ECig pract raw data"/>
    </sheetNames>
    <sheetDataSet>
      <sheetData sheetId="0">
        <row r="15">
          <cell r="AI15" t="str">
            <v>Strongly Agree</v>
          </cell>
          <cell r="AJ15" t="str">
            <v>Agree</v>
          </cell>
          <cell r="AK15" t="str">
            <v>Neither Agree Nor Disagree</v>
          </cell>
          <cell r="AL15" t="str">
            <v>Disagree</v>
          </cell>
          <cell r="AM15" t="str">
            <v>Strongly Disagree</v>
          </cell>
        </row>
        <row r="16">
          <cell r="K16" t="str">
            <v>Strongly Agree</v>
          </cell>
          <cell r="L16" t="str">
            <v>Agree</v>
          </cell>
          <cell r="M16" t="str">
            <v>Neither Agree Nor Disagree</v>
          </cell>
          <cell r="N16" t="str">
            <v>Disagree</v>
          </cell>
          <cell r="O16" t="str">
            <v>Strongly Disagree</v>
          </cell>
          <cell r="AH16" t="str">
            <v>E-cigarette use is harmful for health of the user.</v>
          </cell>
          <cell r="AI16">
            <v>1</v>
          </cell>
        </row>
        <row r="17">
          <cell r="J17" t="str">
            <v>E-cigarette use is harmful for health of the user.</v>
          </cell>
          <cell r="K17">
            <v>1</v>
          </cell>
          <cell r="AH17" t="str">
            <v>E-cigarette aerosol is harmful for people in the vicinity of the users.</v>
          </cell>
          <cell r="AI17">
            <v>0.42857142857142855</v>
          </cell>
          <cell r="AJ17">
            <v>0.2857142857142857</v>
          </cell>
          <cell r="AK17">
            <v>0.14285714285714285</v>
          </cell>
          <cell r="AL17">
            <v>0.14285714285714285</v>
          </cell>
        </row>
        <row r="18">
          <cell r="J18" t="str">
            <v>E-cigarette aerosol is harmful for people in the vicinity of the users.</v>
          </cell>
          <cell r="K18">
            <v>0.42857142857142855</v>
          </cell>
          <cell r="L18">
            <v>0.42857142857142855</v>
          </cell>
          <cell r="M18">
            <v>0.14285714285714285</v>
          </cell>
          <cell r="AH18" t="str">
            <v>E-cigarettes are less harmful than conventional cigarettes.</v>
          </cell>
          <cell r="AK18">
            <v>0.14285714285714285</v>
          </cell>
          <cell r="AL18">
            <v>0.14285714285714285</v>
          </cell>
          <cell r="AM18">
            <v>0.7142857142857143</v>
          </cell>
        </row>
        <row r="19">
          <cell r="J19" t="str">
            <v>E-cigarettes are less harmful than conventional cigarettes.</v>
          </cell>
          <cell r="M19">
            <v>0.2857142857142857</v>
          </cell>
          <cell r="N19">
            <v>0.2857142857142857</v>
          </cell>
          <cell r="O19">
            <v>0.42857142857142855</v>
          </cell>
          <cell r="AH19" t="str">
            <v>E-cigarette use increases the risk of cardiovascular diseases, including myocardial infarction and stroke.</v>
          </cell>
          <cell r="AI19">
            <v>1</v>
          </cell>
        </row>
        <row r="20">
          <cell r="J20" t="str">
            <v>E-cigarette use increases the risk of cardiovascular diseases, including myocardial infarction and stroke.</v>
          </cell>
          <cell r="K20">
            <v>0.42857142857142855</v>
          </cell>
          <cell r="L20">
            <v>0.42857142857142855</v>
          </cell>
          <cell r="M20">
            <v>0.14285714285714285</v>
          </cell>
          <cell r="AH20" t="str">
            <v>E-cigarette use increases the risk of chronic lung diseases, including COPD.*</v>
          </cell>
          <cell r="AI20">
            <v>0.8571428571428571</v>
          </cell>
        </row>
        <row r="21">
          <cell r="J21" t="str">
            <v>E-cigarette use increases the risk of chronic lung diseases, including COPD.</v>
          </cell>
          <cell r="K21">
            <v>0.42857142857142855</v>
          </cell>
          <cell r="L21">
            <v>0.42857142857142855</v>
          </cell>
          <cell r="M21">
            <v>0.14285714285714285</v>
          </cell>
          <cell r="AH21" t="str">
            <v>E-cigarette use increases the risk of susceptibility to periodontal disease.</v>
          </cell>
          <cell r="AI21">
            <v>1</v>
          </cell>
        </row>
        <row r="22">
          <cell r="J22" t="str">
            <v>E-cigarette use increases the risk of susceptibility to periodontal disease.</v>
          </cell>
          <cell r="K22">
            <v>0.7142857142857143</v>
          </cell>
          <cell r="L22">
            <v>0.14285714285714285</v>
          </cell>
          <cell r="M22">
            <v>0.14285714285714285</v>
          </cell>
          <cell r="AH22" t="str">
            <v>E-cigarette use increases the risk of dental caries.</v>
          </cell>
          <cell r="AI22">
            <v>0.8571428571428571</v>
          </cell>
          <cell r="AJ22">
            <v>0.14285714285714285</v>
          </cell>
        </row>
        <row r="23">
          <cell r="J23" t="str">
            <v>E-cigarette use increases the risk of dental caries.</v>
          </cell>
          <cell r="K23">
            <v>0.7142857142857143</v>
          </cell>
          <cell r="L23">
            <v>0.14285714285714285</v>
          </cell>
          <cell r="M23">
            <v>0.14285714285714285</v>
          </cell>
          <cell r="AH23" t="str">
            <v>E-cigarette use increases the risk of xerostomia.</v>
          </cell>
          <cell r="AI23">
            <v>1</v>
          </cell>
        </row>
        <row r="24">
          <cell r="J24" t="str">
            <v>E-cigarette use increases the risk of xerostomia.</v>
          </cell>
          <cell r="K24">
            <v>0.5714285714285714</v>
          </cell>
          <cell r="L24">
            <v>0.2857142857142857</v>
          </cell>
          <cell r="M24">
            <v>0.14285714285714285</v>
          </cell>
          <cell r="AH24" t="str">
            <v>E-cigarettes could be a 'gateway' to conventional cigarette use in the future.</v>
          </cell>
          <cell r="AI24">
            <v>0.8571428571428571</v>
          </cell>
          <cell r="AK24">
            <v>0.14285714285714285</v>
          </cell>
        </row>
        <row r="25">
          <cell r="J25" t="str">
            <v>E-cigarettes could be a 'gateway' to conventional cigarette use in the future.</v>
          </cell>
          <cell r="K25">
            <v>0.8571428571428571</v>
          </cell>
          <cell r="L25">
            <v>0.14285714285714285</v>
          </cell>
          <cell r="AH25" t="str">
            <v>You can become addicted to e-cigarettes.</v>
          </cell>
          <cell r="AI25">
            <v>1</v>
          </cell>
        </row>
        <row r="26">
          <cell r="J26" t="str">
            <v>You can become addicted to e-cigarettes.</v>
          </cell>
          <cell r="K26">
            <v>0.8571428571428571</v>
          </cell>
          <cell r="L26">
            <v>0.14285714285714285</v>
          </cell>
          <cell r="AH26" t="str">
            <v>E-cigarettes are less addictive than conventional cigarettes.</v>
          </cell>
          <cell r="AL26">
            <v>0.14285714285714285</v>
          </cell>
          <cell r="AM26">
            <v>0.86</v>
          </cell>
        </row>
        <row r="27">
          <cell r="J27" t="str">
            <v>E-cigarettes are less addictive than conventional cigarettes.</v>
          </cell>
          <cell r="M27">
            <v>0.14285714285714285</v>
          </cell>
          <cell r="N27">
            <v>0.42857142857142855</v>
          </cell>
          <cell r="O27">
            <v>0.42857142857142855</v>
          </cell>
          <cell r="AH27" t="str">
            <v>E-cigarettes should be recommended for smoking cessation.</v>
          </cell>
          <cell r="AK27">
            <v>0.14285714285714285</v>
          </cell>
          <cell r="AL27">
            <v>0.14285714285714285</v>
          </cell>
          <cell r="AM27">
            <v>0.7142857142857143</v>
          </cell>
        </row>
        <row r="28">
          <cell r="J28" t="str">
            <v>E-cigarettes should be recommended for smoking cessation.</v>
          </cell>
          <cell r="N28">
            <v>0.2857142857142857</v>
          </cell>
          <cell r="O28">
            <v>0.7142857142857143</v>
          </cell>
          <cell r="AH28" t="str">
            <v>Discussing e-cigarettes with patients may encourage them to use e-cigarettes.*</v>
          </cell>
          <cell r="AK28">
            <v>0.14285714285714285</v>
          </cell>
          <cell r="AL28">
            <v>0.14285714285714285</v>
          </cell>
          <cell r="AM28">
            <v>0.7142857142857143</v>
          </cell>
        </row>
        <row r="29">
          <cell r="J29" t="str">
            <v>Discussing e-cigarettes with patients may encourage them to use e-cigarettes.*</v>
          </cell>
          <cell r="L29">
            <v>0.14285714285714285</v>
          </cell>
          <cell r="N29">
            <v>0.2857142857142857</v>
          </cell>
          <cell r="O29">
            <v>0.42857142857142855</v>
          </cell>
          <cell r="AH29" t="str">
            <v>If asked by adolescents or their parents, I would say that e-cigarettes are less harmful than regular cigarettes.</v>
          </cell>
          <cell r="AM29">
            <v>1</v>
          </cell>
        </row>
        <row r="30">
          <cell r="J30" t="str">
            <v>If asked by adolescents or their parents, I would say that e-cigarettes are less harmful than regular cigarettes.</v>
          </cell>
          <cell r="M30">
            <v>0.2857142857142857</v>
          </cell>
          <cell r="O30">
            <v>0.7142857142857143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exquitic, Marissa" id="{9BD3BA13-F862-4068-9F73-6BAFC1249264}" userId="Mexquitic, Marissa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B8" dT="2021-07-28T21:21:28.00" personId="{9BD3BA13-F862-4068-9F73-6BAFC1249264}" id="{4E54968F-9946-4FAE-A888-3C06B2AE8454}">
    <text>This person listed Vuse and SMOK. The question is choose one.</text>
  </threadedComment>
  <threadedComment ref="BE9" dT="2021-07-28T21:31:59.04" personId="{9BD3BA13-F862-4068-9F73-6BAFC1249264}" id="{72885911-CD19-4C59-AE41-6C9FFA11129D}">
    <text>had 2 answers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6"/>
  <sheetViews>
    <sheetView topLeftCell="BG1" workbookViewId="0">
      <selection activeCell="BN24" sqref="BN24"/>
    </sheetView>
  </sheetViews>
  <sheetFormatPr defaultRowHeight="14.4" x14ac:dyDescent="0.3"/>
  <cols>
    <col min="2" max="2" width="17" bestFit="1" customWidth="1"/>
    <col min="3" max="3" width="10.88671875" bestFit="1" customWidth="1"/>
    <col min="4" max="4" width="12.6640625" customWidth="1"/>
    <col min="5" max="5" width="14.6640625" customWidth="1"/>
    <col min="6" max="6" width="10.33203125" bestFit="1" customWidth="1"/>
    <col min="7" max="7" width="16.44140625" customWidth="1"/>
    <col min="8" max="8" width="14.21875" customWidth="1"/>
    <col min="9" max="9" width="12.77734375" customWidth="1"/>
    <col min="26" max="26" width="21" customWidth="1"/>
    <col min="54" max="55" width="8.88671875" style="5"/>
    <col min="56" max="56" width="19.109375" style="5" customWidth="1"/>
    <col min="57" max="64" width="8.88671875" style="5"/>
    <col min="65" max="65" width="23.88671875" style="5" customWidth="1"/>
    <col min="66" max="66" width="8.88671875" style="5"/>
  </cols>
  <sheetData>
    <row r="1" spans="1:66" s="7" customFormat="1" x14ac:dyDescent="0.3">
      <c r="B1" s="7" t="s">
        <v>117</v>
      </c>
      <c r="D1" s="7" t="s">
        <v>118</v>
      </c>
      <c r="E1" s="7" t="s">
        <v>119</v>
      </c>
      <c r="F1" s="7" t="s">
        <v>119</v>
      </c>
      <c r="G1" s="7" t="s">
        <v>119</v>
      </c>
      <c r="H1" s="7" t="s">
        <v>119</v>
      </c>
      <c r="I1" s="7" t="s">
        <v>119</v>
      </c>
      <c r="J1" s="7" t="s">
        <v>119</v>
      </c>
      <c r="K1" s="7" t="s">
        <v>120</v>
      </c>
      <c r="L1" s="7" t="s">
        <v>121</v>
      </c>
      <c r="M1" s="7" t="s">
        <v>121</v>
      </c>
      <c r="N1" s="7" t="s">
        <v>121</v>
      </c>
      <c r="O1" s="7" t="s">
        <v>121</v>
      </c>
      <c r="P1" s="7" t="s">
        <v>121</v>
      </c>
      <c r="Q1" s="7" t="s">
        <v>121</v>
      </c>
      <c r="R1" s="7" t="s">
        <v>122</v>
      </c>
      <c r="S1" s="7" t="s">
        <v>123</v>
      </c>
      <c r="T1" s="7" t="s">
        <v>124</v>
      </c>
      <c r="U1" s="7" t="s">
        <v>125</v>
      </c>
      <c r="V1" s="7" t="s">
        <v>126</v>
      </c>
      <c r="W1" s="7" t="s">
        <v>127</v>
      </c>
      <c r="X1" s="7" t="s">
        <v>128</v>
      </c>
      <c r="Y1" s="7" t="s">
        <v>129</v>
      </c>
      <c r="Z1" s="7" t="s">
        <v>130</v>
      </c>
      <c r="AA1" s="7" t="s">
        <v>131</v>
      </c>
      <c r="AB1" s="7" t="s">
        <v>132</v>
      </c>
      <c r="AC1" s="7" t="s">
        <v>133</v>
      </c>
      <c r="AD1" s="7" t="s">
        <v>134</v>
      </c>
      <c r="AE1" s="7" t="s">
        <v>135</v>
      </c>
      <c r="AF1" s="7" t="s">
        <v>136</v>
      </c>
      <c r="AG1" s="7" t="s">
        <v>137</v>
      </c>
      <c r="AH1" s="7" t="s">
        <v>138</v>
      </c>
      <c r="AI1" s="7" t="s">
        <v>139</v>
      </c>
      <c r="AJ1" s="7" t="s">
        <v>140</v>
      </c>
      <c r="AK1" s="7" t="s">
        <v>141</v>
      </c>
      <c r="AL1" s="7" t="s">
        <v>142</v>
      </c>
      <c r="AM1" s="7" t="s">
        <v>143</v>
      </c>
      <c r="AN1" s="7" t="s">
        <v>144</v>
      </c>
      <c r="AO1" s="7" t="s">
        <v>145</v>
      </c>
      <c r="AP1" s="7" t="s">
        <v>146</v>
      </c>
      <c r="AQ1" s="7" t="s">
        <v>147</v>
      </c>
      <c r="AR1" s="7" t="s">
        <v>148</v>
      </c>
      <c r="AS1" s="7" t="s">
        <v>149</v>
      </c>
      <c r="AT1" s="7" t="s">
        <v>150</v>
      </c>
      <c r="AU1" s="7" t="s">
        <v>151</v>
      </c>
      <c r="AV1" s="7" t="s">
        <v>152</v>
      </c>
      <c r="AW1" s="7" t="s">
        <v>153</v>
      </c>
      <c r="AX1" s="7" t="s">
        <v>154</v>
      </c>
      <c r="AY1" s="7" t="s">
        <v>155</v>
      </c>
      <c r="AZ1" s="7" t="s">
        <v>156</v>
      </c>
      <c r="BA1" s="7" t="s">
        <v>157</v>
      </c>
      <c r="BB1" s="8" t="s">
        <v>117</v>
      </c>
      <c r="BC1" s="8" t="s">
        <v>118</v>
      </c>
      <c r="BD1" s="8" t="s">
        <v>119</v>
      </c>
      <c r="BE1" s="8" t="s">
        <v>120</v>
      </c>
      <c r="BF1" s="8" t="s">
        <v>121</v>
      </c>
      <c r="BG1" s="8" t="s">
        <v>122</v>
      </c>
      <c r="BH1" s="8" t="s">
        <v>123</v>
      </c>
      <c r="BI1" s="8" t="s">
        <v>124</v>
      </c>
      <c r="BJ1" s="8" t="s">
        <v>125</v>
      </c>
      <c r="BK1" s="8" t="s">
        <v>126</v>
      </c>
      <c r="BL1" s="8" t="s">
        <v>127</v>
      </c>
      <c r="BM1" s="8" t="s">
        <v>128</v>
      </c>
      <c r="BN1" s="8" t="s">
        <v>129</v>
      </c>
    </row>
    <row r="2" spans="1:66" s="7" customFormat="1" x14ac:dyDescent="0.3">
      <c r="A2" s="7" t="s">
        <v>0</v>
      </c>
      <c r="B2" s="7" t="s">
        <v>98</v>
      </c>
      <c r="C2" s="7" t="s">
        <v>97</v>
      </c>
      <c r="D2" s="7" t="s">
        <v>99</v>
      </c>
      <c r="E2" s="7" t="s">
        <v>96</v>
      </c>
      <c r="F2" s="7" t="s">
        <v>100</v>
      </c>
      <c r="G2" s="7" t="s">
        <v>101</v>
      </c>
      <c r="H2" s="7" t="s">
        <v>102</v>
      </c>
      <c r="I2" s="7" t="s">
        <v>103</v>
      </c>
      <c r="J2" s="7" t="s">
        <v>104</v>
      </c>
      <c r="K2" s="7" t="s">
        <v>105</v>
      </c>
      <c r="L2" s="7" t="s">
        <v>106</v>
      </c>
      <c r="M2" s="7" t="s">
        <v>107</v>
      </c>
      <c r="N2" s="7" t="s">
        <v>108</v>
      </c>
      <c r="O2" s="7" t="s">
        <v>109</v>
      </c>
      <c r="P2" s="7" t="s">
        <v>110</v>
      </c>
      <c r="Q2" s="7" t="s">
        <v>111</v>
      </c>
      <c r="R2" s="7" t="s">
        <v>112</v>
      </c>
      <c r="S2" s="7" t="s">
        <v>113</v>
      </c>
      <c r="T2" s="7" t="s">
        <v>114</v>
      </c>
      <c r="U2" s="7" t="s">
        <v>115</v>
      </c>
      <c r="V2" s="7" t="s">
        <v>116</v>
      </c>
      <c r="W2" s="7" t="s">
        <v>1</v>
      </c>
      <c r="X2" s="7" t="s">
        <v>2</v>
      </c>
      <c r="Y2" s="7" t="s">
        <v>3</v>
      </c>
      <c r="Z2" s="7" t="s">
        <v>4</v>
      </c>
      <c r="AA2" s="7" t="s">
        <v>5</v>
      </c>
      <c r="AB2" s="7" t="s">
        <v>6</v>
      </c>
      <c r="AC2" s="7" t="s">
        <v>7</v>
      </c>
      <c r="AD2" s="7" t="s">
        <v>8</v>
      </c>
      <c r="AE2" s="7" t="s">
        <v>9</v>
      </c>
      <c r="AF2" s="7" t="s">
        <v>10</v>
      </c>
      <c r="AG2" s="7" t="s">
        <v>11</v>
      </c>
      <c r="AH2" s="7" t="s">
        <v>12</v>
      </c>
      <c r="AI2" s="7" t="s">
        <v>13</v>
      </c>
      <c r="AJ2" s="7" t="s">
        <v>14</v>
      </c>
      <c r="AK2" s="7" t="s">
        <v>15</v>
      </c>
      <c r="AL2" s="7" t="s">
        <v>16</v>
      </c>
      <c r="AM2" s="7" t="s">
        <v>17</v>
      </c>
      <c r="AN2" s="7" t="s">
        <v>18</v>
      </c>
      <c r="AO2" s="7" t="s">
        <v>19</v>
      </c>
      <c r="AP2" s="7" t="s">
        <v>20</v>
      </c>
      <c r="AQ2" s="7" t="s">
        <v>21</v>
      </c>
      <c r="AR2" s="7" t="s">
        <v>22</v>
      </c>
      <c r="AS2" s="7" t="s">
        <v>23</v>
      </c>
      <c r="AT2" s="7" t="s">
        <v>24</v>
      </c>
      <c r="AU2" s="7" t="s">
        <v>25</v>
      </c>
      <c r="AV2" s="7" t="s">
        <v>26</v>
      </c>
      <c r="AW2" s="7" t="s">
        <v>27</v>
      </c>
      <c r="AX2" s="7" t="s">
        <v>28</v>
      </c>
      <c r="AY2" s="7" t="s">
        <v>29</v>
      </c>
      <c r="AZ2" s="7" t="s">
        <v>30</v>
      </c>
      <c r="BA2" s="7" t="s">
        <v>31</v>
      </c>
      <c r="BB2" s="8" t="s">
        <v>21</v>
      </c>
      <c r="BC2" s="8" t="s">
        <v>22</v>
      </c>
      <c r="BD2" s="8" t="s">
        <v>23</v>
      </c>
      <c r="BE2" s="8" t="s">
        <v>24</v>
      </c>
      <c r="BF2" s="8" t="s">
        <v>25</v>
      </c>
      <c r="BG2" s="8" t="s">
        <v>26</v>
      </c>
      <c r="BH2" s="8" t="s">
        <v>27</v>
      </c>
      <c r="BI2" s="8" t="s">
        <v>28</v>
      </c>
      <c r="BJ2" s="8" t="s">
        <v>30</v>
      </c>
      <c r="BK2" s="8" t="s">
        <v>31</v>
      </c>
      <c r="BL2" s="8" t="s">
        <v>32</v>
      </c>
      <c r="BM2" s="8" t="s">
        <v>33</v>
      </c>
      <c r="BN2" s="8" t="s">
        <v>34</v>
      </c>
    </row>
    <row r="3" spans="1:66" ht="15" x14ac:dyDescent="0.35">
      <c r="A3" t="s">
        <v>35</v>
      </c>
      <c r="B3" s="1">
        <v>34638</v>
      </c>
      <c r="C3" s="6">
        <f ca="1">(TODAY()-B3)/365</f>
        <v>27.504109589041096</v>
      </c>
      <c r="D3" t="s">
        <v>36</v>
      </c>
      <c r="E3" t="s">
        <v>37</v>
      </c>
      <c r="F3" t="s">
        <v>37</v>
      </c>
      <c r="G3" t="s">
        <v>37</v>
      </c>
      <c r="H3" t="s">
        <v>38</v>
      </c>
      <c r="I3" t="s">
        <v>37</v>
      </c>
      <c r="J3" t="s">
        <v>38</v>
      </c>
      <c r="K3" t="s">
        <v>39</v>
      </c>
      <c r="L3" t="s">
        <v>38</v>
      </c>
      <c r="M3" t="s">
        <v>37</v>
      </c>
      <c r="N3" t="s">
        <v>38</v>
      </c>
      <c r="O3" t="s">
        <v>38</v>
      </c>
      <c r="P3" t="s">
        <v>38</v>
      </c>
      <c r="Q3" t="s">
        <v>38</v>
      </c>
      <c r="R3" t="s">
        <v>40</v>
      </c>
      <c r="S3" t="s">
        <v>41</v>
      </c>
      <c r="T3">
        <v>78154</v>
      </c>
      <c r="U3">
        <v>2</v>
      </c>
      <c r="V3" t="s">
        <v>42</v>
      </c>
      <c r="W3" t="s">
        <v>39</v>
      </c>
      <c r="X3">
        <v>30</v>
      </c>
      <c r="Y3" t="s">
        <v>43</v>
      </c>
      <c r="Z3" t="s">
        <v>44</v>
      </c>
      <c r="AB3" t="s">
        <v>45</v>
      </c>
      <c r="AC3" t="s">
        <v>39</v>
      </c>
      <c r="AD3" t="s">
        <v>39</v>
      </c>
      <c r="AE3" t="s">
        <v>39</v>
      </c>
      <c r="AF3" t="s">
        <v>39</v>
      </c>
      <c r="AG3" t="s">
        <v>39</v>
      </c>
      <c r="AH3" t="s">
        <v>39</v>
      </c>
      <c r="AI3" t="s">
        <v>39</v>
      </c>
      <c r="AJ3" t="s">
        <v>46</v>
      </c>
      <c r="AK3" t="s">
        <v>39</v>
      </c>
      <c r="AL3" t="s">
        <v>46</v>
      </c>
      <c r="AM3" t="s">
        <v>46</v>
      </c>
      <c r="AN3" t="s">
        <v>46</v>
      </c>
      <c r="AO3" t="s">
        <v>47</v>
      </c>
      <c r="AP3" t="s">
        <v>48</v>
      </c>
      <c r="AQ3" t="s">
        <v>49</v>
      </c>
      <c r="AR3" t="s">
        <v>50</v>
      </c>
      <c r="AS3" t="s">
        <v>51</v>
      </c>
      <c r="AT3" t="s">
        <v>52</v>
      </c>
      <c r="AU3" t="b">
        <v>1</v>
      </c>
      <c r="AV3" t="s">
        <v>53</v>
      </c>
      <c r="AW3" t="b">
        <v>1</v>
      </c>
      <c r="AX3" t="s">
        <v>53</v>
      </c>
      <c r="AY3" t="s">
        <v>46</v>
      </c>
      <c r="AZ3" t="s">
        <v>53</v>
      </c>
      <c r="BA3" t="s">
        <v>53</v>
      </c>
      <c r="BB3" s="5" t="s">
        <v>54</v>
      </c>
      <c r="BC3" s="5" t="s">
        <v>50</v>
      </c>
      <c r="BD3" s="5" t="s">
        <v>51</v>
      </c>
      <c r="BE3" s="5" t="s">
        <v>55</v>
      </c>
      <c r="BF3" s="5" t="b">
        <v>1</v>
      </c>
      <c r="BG3" s="5" t="b">
        <v>1</v>
      </c>
      <c r="BH3" s="5" t="b">
        <v>1</v>
      </c>
      <c r="BI3" s="5" t="b">
        <v>1</v>
      </c>
      <c r="BJ3" s="5" t="b">
        <v>1</v>
      </c>
      <c r="BK3" s="5" t="b">
        <v>1</v>
      </c>
      <c r="BL3" s="5" t="s">
        <v>39</v>
      </c>
      <c r="BM3" s="5" t="s">
        <v>39</v>
      </c>
      <c r="BN3" s="5" t="s">
        <v>39</v>
      </c>
    </row>
    <row r="4" spans="1:66" ht="15" x14ac:dyDescent="0.35">
      <c r="A4" t="s">
        <v>56</v>
      </c>
      <c r="B4" s="1">
        <v>36523</v>
      </c>
      <c r="C4" s="6">
        <f t="shared" ref="C4:C14" ca="1" si="0">(TODAY()-B4)/365</f>
        <v>22.339726027397262</v>
      </c>
      <c r="D4" t="s">
        <v>36</v>
      </c>
      <c r="E4" t="s">
        <v>38</v>
      </c>
      <c r="F4" t="s">
        <v>38</v>
      </c>
      <c r="G4" t="s">
        <v>38</v>
      </c>
      <c r="H4" t="s">
        <v>38</v>
      </c>
      <c r="I4" t="s">
        <v>37</v>
      </c>
      <c r="J4" t="s">
        <v>38</v>
      </c>
      <c r="K4" t="s">
        <v>39</v>
      </c>
      <c r="L4" t="s">
        <v>37</v>
      </c>
      <c r="M4" t="s">
        <v>38</v>
      </c>
      <c r="N4" t="s">
        <v>38</v>
      </c>
      <c r="O4" t="s">
        <v>38</v>
      </c>
      <c r="P4" t="s">
        <v>38</v>
      </c>
      <c r="Q4" t="s">
        <v>38</v>
      </c>
      <c r="R4" t="s">
        <v>40</v>
      </c>
      <c r="S4" t="s">
        <v>57</v>
      </c>
      <c r="T4">
        <v>78227</v>
      </c>
      <c r="U4">
        <v>3</v>
      </c>
      <c r="V4">
        <v>-99</v>
      </c>
      <c r="W4" t="s">
        <v>39</v>
      </c>
      <c r="X4">
        <v>-99</v>
      </c>
      <c r="Y4" t="s">
        <v>58</v>
      </c>
      <c r="Z4" t="s">
        <v>59</v>
      </c>
      <c r="AB4" t="s">
        <v>60</v>
      </c>
      <c r="AC4" t="s">
        <v>39</v>
      </c>
      <c r="AD4" t="s">
        <v>46</v>
      </c>
      <c r="AE4" t="s">
        <v>46</v>
      </c>
      <c r="AF4" t="s">
        <v>46</v>
      </c>
      <c r="AG4" t="s">
        <v>46</v>
      </c>
      <c r="AH4" t="s">
        <v>46</v>
      </c>
      <c r="AI4" t="s">
        <v>39</v>
      </c>
      <c r="AJ4" t="s">
        <v>46</v>
      </c>
      <c r="AK4" t="s">
        <v>46</v>
      </c>
      <c r="AL4">
        <v>-99</v>
      </c>
      <c r="AM4" t="s">
        <v>46</v>
      </c>
      <c r="AN4" t="s">
        <v>39</v>
      </c>
      <c r="AO4">
        <v>4</v>
      </c>
      <c r="AP4" t="s">
        <v>48</v>
      </c>
      <c r="AQ4" t="s">
        <v>54</v>
      </c>
      <c r="AR4" t="s">
        <v>61</v>
      </c>
      <c r="AS4" t="s">
        <v>51</v>
      </c>
      <c r="AT4">
        <v>3</v>
      </c>
      <c r="AU4" t="b">
        <v>1</v>
      </c>
      <c r="AV4" t="s">
        <v>53</v>
      </c>
      <c r="AW4" t="s">
        <v>53</v>
      </c>
      <c r="AX4" t="s">
        <v>53</v>
      </c>
      <c r="AY4" t="s">
        <v>39</v>
      </c>
      <c r="AZ4" t="b">
        <v>1</v>
      </c>
      <c r="BA4" t="s">
        <v>53</v>
      </c>
      <c r="BB4" s="5" t="s">
        <v>54</v>
      </c>
      <c r="BC4" s="5" t="s">
        <v>62</v>
      </c>
      <c r="BD4" s="5" t="s">
        <v>51</v>
      </c>
      <c r="BE4" s="5" t="s">
        <v>55</v>
      </c>
      <c r="BF4" s="5" t="b">
        <v>1</v>
      </c>
      <c r="BG4" s="5" t="s">
        <v>53</v>
      </c>
      <c r="BH4" s="5" t="s">
        <v>53</v>
      </c>
      <c r="BI4" s="5" t="b">
        <v>1</v>
      </c>
      <c r="BJ4" s="5" t="b">
        <v>1</v>
      </c>
      <c r="BK4" s="5" t="s">
        <v>53</v>
      </c>
      <c r="BL4" s="5" t="s">
        <v>39</v>
      </c>
      <c r="BM4" s="5" t="s">
        <v>39</v>
      </c>
      <c r="BN4" s="5" t="s">
        <v>39</v>
      </c>
    </row>
    <row r="5" spans="1:66" ht="15" x14ac:dyDescent="0.35">
      <c r="A5" t="s">
        <v>63</v>
      </c>
      <c r="B5" s="1">
        <v>35338</v>
      </c>
      <c r="C5" s="6">
        <f t="shared" ca="1" si="0"/>
        <v>25.586301369863012</v>
      </c>
      <c r="D5" t="s">
        <v>64</v>
      </c>
      <c r="E5" t="s">
        <v>38</v>
      </c>
      <c r="F5" t="s">
        <v>38</v>
      </c>
      <c r="G5" t="s">
        <v>38</v>
      </c>
      <c r="H5" t="s">
        <v>38</v>
      </c>
      <c r="I5" t="s">
        <v>37</v>
      </c>
      <c r="J5" t="s">
        <v>38</v>
      </c>
      <c r="K5" t="s">
        <v>46</v>
      </c>
      <c r="L5" t="s">
        <v>38</v>
      </c>
      <c r="M5" t="s">
        <v>37</v>
      </c>
      <c r="N5" t="s">
        <v>38</v>
      </c>
      <c r="O5" t="s">
        <v>38</v>
      </c>
      <c r="P5" t="s">
        <v>38</v>
      </c>
      <c r="Q5" t="s">
        <v>38</v>
      </c>
      <c r="R5" t="s">
        <v>65</v>
      </c>
      <c r="S5" t="s">
        <v>66</v>
      </c>
      <c r="T5">
        <v>78253</v>
      </c>
      <c r="U5">
        <v>2</v>
      </c>
      <c r="V5" t="s">
        <v>67</v>
      </c>
      <c r="W5" t="s">
        <v>39</v>
      </c>
      <c r="X5">
        <v>30</v>
      </c>
      <c r="Y5" t="s">
        <v>68</v>
      </c>
      <c r="Z5" t="s">
        <v>44</v>
      </c>
      <c r="AB5" t="s">
        <v>69</v>
      </c>
      <c r="AC5" t="s">
        <v>39</v>
      </c>
      <c r="AD5" t="s">
        <v>39</v>
      </c>
      <c r="AE5" t="s">
        <v>46</v>
      </c>
      <c r="AF5" t="s">
        <v>46</v>
      </c>
      <c r="AG5" t="s">
        <v>39</v>
      </c>
      <c r="AH5" t="s">
        <v>39</v>
      </c>
      <c r="AI5" t="s">
        <v>39</v>
      </c>
      <c r="AJ5" t="s">
        <v>39</v>
      </c>
      <c r="AK5" t="s">
        <v>46</v>
      </c>
      <c r="AL5" t="s">
        <v>39</v>
      </c>
      <c r="AM5" t="s">
        <v>39</v>
      </c>
      <c r="AN5" t="s">
        <v>39</v>
      </c>
      <c r="AO5" t="s">
        <v>47</v>
      </c>
      <c r="AP5" t="s">
        <v>70</v>
      </c>
      <c r="AQ5" t="s">
        <v>54</v>
      </c>
      <c r="AR5" t="s">
        <v>62</v>
      </c>
      <c r="AS5" t="s">
        <v>71</v>
      </c>
      <c r="AT5">
        <v>2</v>
      </c>
      <c r="AU5" t="b">
        <v>1</v>
      </c>
      <c r="AV5" t="b">
        <v>1</v>
      </c>
      <c r="AW5" t="b">
        <v>1</v>
      </c>
      <c r="AX5" t="s">
        <v>53</v>
      </c>
      <c r="AY5" t="s">
        <v>39</v>
      </c>
      <c r="AZ5" t="b">
        <v>1</v>
      </c>
      <c r="BA5" t="s">
        <v>53</v>
      </c>
      <c r="BB5" s="5" t="s">
        <v>72</v>
      </c>
      <c r="BC5" s="5" t="s">
        <v>62</v>
      </c>
      <c r="BD5" s="5" t="s">
        <v>71</v>
      </c>
      <c r="BE5" s="5">
        <v>3</v>
      </c>
      <c r="BF5" s="5" t="b">
        <v>1</v>
      </c>
      <c r="BG5" s="5" t="b">
        <v>1</v>
      </c>
      <c r="BH5" s="5" t="b">
        <v>1</v>
      </c>
      <c r="BI5" s="5" t="b">
        <v>1</v>
      </c>
      <c r="BJ5" s="5" t="b">
        <v>1</v>
      </c>
      <c r="BK5" s="5" t="b">
        <v>1</v>
      </c>
      <c r="BL5" s="5" t="s">
        <v>39</v>
      </c>
      <c r="BM5" s="5" t="s">
        <v>39</v>
      </c>
      <c r="BN5" s="5" t="s">
        <v>39</v>
      </c>
    </row>
    <row r="6" spans="1:66" ht="15" x14ac:dyDescent="0.35">
      <c r="A6" t="s">
        <v>73</v>
      </c>
      <c r="B6" s="1">
        <v>35704</v>
      </c>
      <c r="C6" s="6">
        <f t="shared" ca="1" si="0"/>
        <v>24.583561643835615</v>
      </c>
      <c r="D6" t="s">
        <v>64</v>
      </c>
      <c r="E6" t="s">
        <v>38</v>
      </c>
      <c r="F6" t="s">
        <v>38</v>
      </c>
      <c r="G6" t="s">
        <v>38</v>
      </c>
      <c r="H6" t="s">
        <v>38</v>
      </c>
      <c r="I6" t="s">
        <v>37</v>
      </c>
      <c r="J6" t="s">
        <v>38</v>
      </c>
      <c r="K6" t="s">
        <v>39</v>
      </c>
      <c r="L6" t="s">
        <v>37</v>
      </c>
      <c r="M6" t="s">
        <v>38</v>
      </c>
      <c r="N6" t="s">
        <v>38</v>
      </c>
      <c r="O6" t="s">
        <v>38</v>
      </c>
      <c r="P6" t="s">
        <v>38</v>
      </c>
      <c r="Q6" t="s">
        <v>38</v>
      </c>
      <c r="R6" t="s">
        <v>65</v>
      </c>
      <c r="S6" t="s">
        <v>57</v>
      </c>
      <c r="T6">
        <v>78408</v>
      </c>
      <c r="U6">
        <v>3</v>
      </c>
      <c r="V6" t="s">
        <v>42</v>
      </c>
      <c r="W6" t="s">
        <v>39</v>
      </c>
      <c r="X6">
        <v>14</v>
      </c>
      <c r="Y6" t="s">
        <v>68</v>
      </c>
      <c r="Z6" t="s">
        <v>44</v>
      </c>
      <c r="AB6" t="s">
        <v>74</v>
      </c>
      <c r="AC6" t="s">
        <v>39</v>
      </c>
      <c r="AD6" t="s">
        <v>39</v>
      </c>
      <c r="AE6" t="s">
        <v>39</v>
      </c>
      <c r="AF6" t="s">
        <v>46</v>
      </c>
      <c r="AG6" t="s">
        <v>39</v>
      </c>
      <c r="AH6" t="s">
        <v>39</v>
      </c>
      <c r="AI6" t="s">
        <v>39</v>
      </c>
      <c r="AJ6" t="s">
        <v>46</v>
      </c>
      <c r="AK6" t="s">
        <v>46</v>
      </c>
      <c r="AL6" t="s">
        <v>46</v>
      </c>
      <c r="AM6" t="s">
        <v>39</v>
      </c>
      <c r="AN6" t="s">
        <v>46</v>
      </c>
      <c r="AO6">
        <v>3</v>
      </c>
      <c r="AP6" t="s">
        <v>75</v>
      </c>
      <c r="AQ6" t="s">
        <v>54</v>
      </c>
      <c r="AR6" t="s">
        <v>61</v>
      </c>
      <c r="AS6" t="s">
        <v>71</v>
      </c>
      <c r="AT6">
        <v>3</v>
      </c>
      <c r="AU6" t="b">
        <v>1</v>
      </c>
      <c r="AV6" t="b">
        <v>1</v>
      </c>
      <c r="AW6" t="b">
        <v>1</v>
      </c>
      <c r="AX6" t="b">
        <v>1</v>
      </c>
      <c r="AY6" t="s">
        <v>46</v>
      </c>
      <c r="AZ6" t="b">
        <v>1</v>
      </c>
      <c r="BA6" t="b">
        <v>1</v>
      </c>
      <c r="BB6" s="5" t="s">
        <v>54</v>
      </c>
      <c r="BC6" s="5" t="s">
        <v>61</v>
      </c>
      <c r="BD6" s="5" t="s">
        <v>51</v>
      </c>
      <c r="BE6" s="5">
        <v>3</v>
      </c>
      <c r="BF6" s="5" t="b">
        <v>1</v>
      </c>
      <c r="BG6" s="5" t="b">
        <v>1</v>
      </c>
      <c r="BH6" s="5" t="b">
        <v>1</v>
      </c>
      <c r="BI6" s="5" t="b">
        <v>1</v>
      </c>
      <c r="BJ6" s="5" t="b">
        <v>1</v>
      </c>
      <c r="BK6" s="5" t="b">
        <v>1</v>
      </c>
      <c r="BL6" s="5" t="s">
        <v>46</v>
      </c>
      <c r="BM6" s="5" t="s">
        <v>39</v>
      </c>
      <c r="BN6" s="5" t="s">
        <v>39</v>
      </c>
    </row>
    <row r="7" spans="1:66" ht="15" x14ac:dyDescent="0.35">
      <c r="A7" t="s">
        <v>76</v>
      </c>
      <c r="B7" s="1">
        <v>35185</v>
      </c>
      <c r="C7" s="6">
        <f t="shared" ca="1" si="0"/>
        <v>26.005479452054793</v>
      </c>
      <c r="D7" t="s">
        <v>36</v>
      </c>
      <c r="E7" t="s">
        <v>38</v>
      </c>
      <c r="F7" t="s">
        <v>38</v>
      </c>
      <c r="G7" t="s">
        <v>38</v>
      </c>
      <c r="H7" t="s">
        <v>38</v>
      </c>
      <c r="I7" t="s">
        <v>37</v>
      </c>
      <c r="J7" t="s">
        <v>38</v>
      </c>
      <c r="K7" t="s">
        <v>46</v>
      </c>
      <c r="L7" t="s">
        <v>38</v>
      </c>
      <c r="M7" t="s">
        <v>38</v>
      </c>
      <c r="N7" t="s">
        <v>37</v>
      </c>
      <c r="O7" t="s">
        <v>38</v>
      </c>
      <c r="P7" t="s">
        <v>38</v>
      </c>
      <c r="Q7" t="s">
        <v>38</v>
      </c>
      <c r="R7" t="s">
        <v>77</v>
      </c>
      <c r="S7" t="s">
        <v>57</v>
      </c>
      <c r="T7">
        <v>78412</v>
      </c>
      <c r="U7">
        <v>2</v>
      </c>
      <c r="V7" t="s">
        <v>42</v>
      </c>
      <c r="W7" t="s">
        <v>39</v>
      </c>
      <c r="X7">
        <v>30</v>
      </c>
      <c r="Y7" t="s">
        <v>68</v>
      </c>
      <c r="Z7" t="s">
        <v>44</v>
      </c>
      <c r="AB7" t="s">
        <v>45</v>
      </c>
      <c r="AC7" t="s">
        <v>39</v>
      </c>
      <c r="AD7" t="s">
        <v>46</v>
      </c>
      <c r="AE7" t="s">
        <v>46</v>
      </c>
      <c r="AF7" t="s">
        <v>39</v>
      </c>
      <c r="AG7" t="s">
        <v>39</v>
      </c>
      <c r="AH7" t="s">
        <v>39</v>
      </c>
      <c r="AI7" t="s">
        <v>39</v>
      </c>
      <c r="AJ7" t="s">
        <v>46</v>
      </c>
      <c r="AK7" t="s">
        <v>46</v>
      </c>
      <c r="AL7" t="s">
        <v>39</v>
      </c>
      <c r="AM7" t="s">
        <v>39</v>
      </c>
      <c r="AN7" t="s">
        <v>46</v>
      </c>
      <c r="AO7" t="s">
        <v>47</v>
      </c>
      <c r="AP7" t="s">
        <v>48</v>
      </c>
      <c r="AQ7" t="s">
        <v>54</v>
      </c>
      <c r="AR7" t="s">
        <v>50</v>
      </c>
      <c r="AS7" t="s">
        <v>51</v>
      </c>
      <c r="AT7" t="s">
        <v>55</v>
      </c>
      <c r="AU7" t="b">
        <v>1</v>
      </c>
      <c r="AV7" t="b">
        <v>1</v>
      </c>
      <c r="AW7" t="b">
        <v>1</v>
      </c>
      <c r="AX7" t="b">
        <v>1</v>
      </c>
      <c r="AY7" t="s">
        <v>39</v>
      </c>
      <c r="AZ7" t="b">
        <v>1</v>
      </c>
      <c r="BA7" t="b">
        <v>1</v>
      </c>
      <c r="BB7" s="5" t="s">
        <v>54</v>
      </c>
      <c r="BC7" s="5" t="s">
        <v>50</v>
      </c>
      <c r="BD7" s="5" t="s">
        <v>51</v>
      </c>
      <c r="BE7" s="5" t="s">
        <v>55</v>
      </c>
      <c r="BF7" s="5" t="b">
        <v>1</v>
      </c>
      <c r="BG7" s="5" t="b">
        <v>1</v>
      </c>
      <c r="BH7" s="5" t="b">
        <v>1</v>
      </c>
      <c r="BI7" s="5" t="b">
        <v>1</v>
      </c>
      <c r="BJ7" s="5" t="b">
        <v>1</v>
      </c>
      <c r="BK7" s="5" t="b">
        <v>1</v>
      </c>
      <c r="BL7" s="5" t="s">
        <v>39</v>
      </c>
      <c r="BM7" s="5" t="s">
        <v>39</v>
      </c>
      <c r="BN7" s="5">
        <v>-99</v>
      </c>
    </row>
    <row r="8" spans="1:66" ht="15" x14ac:dyDescent="0.35">
      <c r="A8" t="s">
        <v>78</v>
      </c>
      <c r="B8" s="1">
        <v>38020</v>
      </c>
      <c r="C8" s="6">
        <f t="shared" ca="1" si="0"/>
        <v>18.238356164383561</v>
      </c>
      <c r="D8" t="s">
        <v>36</v>
      </c>
      <c r="E8" t="s">
        <v>38</v>
      </c>
      <c r="F8" t="s">
        <v>38</v>
      </c>
      <c r="G8" t="s">
        <v>38</v>
      </c>
      <c r="H8" t="s">
        <v>38</v>
      </c>
      <c r="I8" t="s">
        <v>37</v>
      </c>
      <c r="J8" t="s">
        <v>38</v>
      </c>
      <c r="K8" t="s">
        <v>46</v>
      </c>
      <c r="L8" t="s">
        <v>38</v>
      </c>
      <c r="M8" t="s">
        <v>38</v>
      </c>
      <c r="N8" t="s">
        <v>38</v>
      </c>
      <c r="O8" t="s">
        <v>38</v>
      </c>
      <c r="P8" t="s">
        <v>37</v>
      </c>
      <c r="Q8" t="s">
        <v>38</v>
      </c>
      <c r="R8" t="s">
        <v>79</v>
      </c>
      <c r="S8" t="s">
        <v>66</v>
      </c>
      <c r="T8">
        <v>78412</v>
      </c>
      <c r="U8">
        <v>4</v>
      </c>
      <c r="V8" t="s">
        <v>42</v>
      </c>
      <c r="W8" t="s">
        <v>39</v>
      </c>
      <c r="X8">
        <v>30</v>
      </c>
      <c r="Y8" t="s">
        <v>43</v>
      </c>
      <c r="Z8" t="s">
        <v>80</v>
      </c>
      <c r="AA8" t="s">
        <v>81</v>
      </c>
      <c r="AB8" s="4" t="s">
        <v>82</v>
      </c>
      <c r="AC8" t="s">
        <v>39</v>
      </c>
      <c r="AD8" t="s">
        <v>46</v>
      </c>
      <c r="AE8" t="s">
        <v>46</v>
      </c>
      <c r="AF8" t="s">
        <v>46</v>
      </c>
      <c r="AG8" t="s">
        <v>46</v>
      </c>
      <c r="AH8" t="s">
        <v>46</v>
      </c>
      <c r="AI8" t="s">
        <v>46</v>
      </c>
      <c r="AJ8" t="s">
        <v>46</v>
      </c>
      <c r="AK8" t="s">
        <v>39</v>
      </c>
      <c r="AL8" t="s">
        <v>46</v>
      </c>
      <c r="AM8" t="s">
        <v>46</v>
      </c>
      <c r="AN8" t="s">
        <v>46</v>
      </c>
      <c r="AO8" t="s">
        <v>47</v>
      </c>
      <c r="AP8" t="s">
        <v>83</v>
      </c>
      <c r="AQ8" t="s">
        <v>84</v>
      </c>
      <c r="AR8" t="s">
        <v>50</v>
      </c>
      <c r="AS8" t="s">
        <v>71</v>
      </c>
      <c r="AT8">
        <v>3</v>
      </c>
      <c r="AU8" t="b">
        <v>1</v>
      </c>
      <c r="AV8" t="b">
        <v>1</v>
      </c>
      <c r="AW8" t="b">
        <v>1</v>
      </c>
      <c r="AX8" t="b">
        <v>1</v>
      </c>
      <c r="AY8" t="s">
        <v>46</v>
      </c>
      <c r="AZ8" t="b">
        <v>0</v>
      </c>
      <c r="BA8" t="b">
        <v>1</v>
      </c>
      <c r="BB8" s="5" t="s">
        <v>84</v>
      </c>
      <c r="BC8" s="5" t="s">
        <v>50</v>
      </c>
      <c r="BD8" s="5" t="s">
        <v>71</v>
      </c>
      <c r="BE8" s="5" t="s">
        <v>55</v>
      </c>
      <c r="BF8" s="5" t="b">
        <v>1</v>
      </c>
      <c r="BG8" s="5" t="b">
        <v>1</v>
      </c>
      <c r="BH8" s="5" t="b">
        <v>1</v>
      </c>
      <c r="BI8" s="5" t="b">
        <v>1</v>
      </c>
      <c r="BJ8" s="5" t="b">
        <v>0</v>
      </c>
      <c r="BK8" s="5" t="b">
        <v>1</v>
      </c>
      <c r="BL8" s="5" t="s">
        <v>46</v>
      </c>
      <c r="BM8" s="5" t="s">
        <v>39</v>
      </c>
      <c r="BN8" s="5">
        <v>-99</v>
      </c>
    </row>
    <row r="9" spans="1:66" ht="15" x14ac:dyDescent="0.35">
      <c r="A9" t="s">
        <v>85</v>
      </c>
      <c r="B9" s="1">
        <v>35865</v>
      </c>
      <c r="C9" s="6">
        <f t="shared" ca="1" si="0"/>
        <v>24.142465753424659</v>
      </c>
      <c r="D9" t="s">
        <v>64</v>
      </c>
      <c r="E9" t="s">
        <v>38</v>
      </c>
      <c r="F9" t="s">
        <v>38</v>
      </c>
      <c r="G9" t="s">
        <v>38</v>
      </c>
      <c r="H9" t="s">
        <v>38</v>
      </c>
      <c r="I9" t="s">
        <v>38</v>
      </c>
      <c r="J9" t="s">
        <v>38</v>
      </c>
      <c r="K9" t="s">
        <v>39</v>
      </c>
      <c r="L9" t="s">
        <v>38</v>
      </c>
      <c r="M9" t="s">
        <v>37</v>
      </c>
      <c r="N9" t="s">
        <v>38</v>
      </c>
      <c r="O9" t="s">
        <v>38</v>
      </c>
      <c r="P9" t="s">
        <v>38</v>
      </c>
      <c r="Q9" t="s">
        <v>38</v>
      </c>
      <c r="R9" t="s">
        <v>40</v>
      </c>
      <c r="S9" t="s">
        <v>57</v>
      </c>
      <c r="T9">
        <v>78414</v>
      </c>
      <c r="U9">
        <v>4</v>
      </c>
      <c r="V9" t="s">
        <v>86</v>
      </c>
      <c r="W9" t="s">
        <v>39</v>
      </c>
      <c r="X9" t="s">
        <v>87</v>
      </c>
      <c r="Y9" t="s">
        <v>88</v>
      </c>
      <c r="Z9" t="s">
        <v>44</v>
      </c>
      <c r="AB9" t="s">
        <v>45</v>
      </c>
      <c r="AC9" t="s">
        <v>39</v>
      </c>
      <c r="AD9">
        <v>-99</v>
      </c>
      <c r="AE9" t="s">
        <v>46</v>
      </c>
      <c r="AF9" t="s">
        <v>46</v>
      </c>
      <c r="AG9" t="s">
        <v>46</v>
      </c>
      <c r="AH9" t="s">
        <v>46</v>
      </c>
      <c r="AI9" t="s">
        <v>39</v>
      </c>
      <c r="AJ9" t="s">
        <v>46</v>
      </c>
      <c r="AK9" t="s">
        <v>46</v>
      </c>
      <c r="AL9" t="s">
        <v>46</v>
      </c>
      <c r="AM9" t="s">
        <v>46</v>
      </c>
      <c r="AN9" t="s">
        <v>46</v>
      </c>
      <c r="AO9" t="s">
        <v>47</v>
      </c>
      <c r="AP9" t="s">
        <v>48</v>
      </c>
      <c r="AQ9" t="s">
        <v>49</v>
      </c>
      <c r="AR9" t="s">
        <v>50</v>
      </c>
      <c r="AS9" t="s">
        <v>71</v>
      </c>
      <c r="AT9" t="s">
        <v>52</v>
      </c>
      <c r="AU9" t="b">
        <v>1</v>
      </c>
      <c r="AV9" t="b">
        <v>0</v>
      </c>
      <c r="AW9" t="b">
        <v>1</v>
      </c>
      <c r="AX9" t="b">
        <v>0</v>
      </c>
      <c r="AY9" t="s">
        <v>46</v>
      </c>
      <c r="AZ9" t="b">
        <v>1</v>
      </c>
      <c r="BA9" t="b">
        <v>1</v>
      </c>
      <c r="BB9" s="5" t="s">
        <v>54</v>
      </c>
      <c r="BC9" s="5" t="s">
        <v>50</v>
      </c>
      <c r="BD9" s="5" t="s">
        <v>71</v>
      </c>
      <c r="BE9" s="4"/>
      <c r="BF9" s="5" t="b">
        <v>1</v>
      </c>
      <c r="BG9" s="5" t="b">
        <v>1</v>
      </c>
      <c r="BH9" s="5" t="b">
        <v>1</v>
      </c>
      <c r="BI9" s="5" t="b">
        <v>1</v>
      </c>
      <c r="BJ9" s="5" t="b">
        <v>1</v>
      </c>
      <c r="BK9" s="5" t="b">
        <v>0</v>
      </c>
      <c r="BL9" s="5" t="s">
        <v>39</v>
      </c>
      <c r="BM9" s="5" t="s">
        <v>39</v>
      </c>
      <c r="BN9" s="5" t="s">
        <v>39</v>
      </c>
    </row>
    <row r="10" spans="1:66" ht="15" x14ac:dyDescent="0.35">
      <c r="A10" t="s">
        <v>89</v>
      </c>
      <c r="B10" s="1">
        <v>34873</v>
      </c>
      <c r="C10" s="6">
        <f t="shared" ca="1" si="0"/>
        <v>26.860273972602741</v>
      </c>
      <c r="D10" t="s">
        <v>36</v>
      </c>
      <c r="E10" t="s">
        <v>38</v>
      </c>
      <c r="F10" t="s">
        <v>38</v>
      </c>
      <c r="G10" t="s">
        <v>37</v>
      </c>
      <c r="H10" t="s">
        <v>38</v>
      </c>
      <c r="I10" t="s">
        <v>37</v>
      </c>
      <c r="J10" t="s">
        <v>38</v>
      </c>
      <c r="K10" t="s">
        <v>46</v>
      </c>
      <c r="L10" t="s">
        <v>38</v>
      </c>
      <c r="M10" t="s">
        <v>37</v>
      </c>
      <c r="N10" t="s">
        <v>38</v>
      </c>
      <c r="O10" t="s">
        <v>38</v>
      </c>
      <c r="P10" t="s">
        <v>38</v>
      </c>
      <c r="Q10" t="s">
        <v>38</v>
      </c>
      <c r="R10" t="s">
        <v>40</v>
      </c>
      <c r="S10" t="s">
        <v>41</v>
      </c>
      <c r="T10">
        <v>78418</v>
      </c>
      <c r="U10">
        <v>3</v>
      </c>
      <c r="V10" t="s">
        <v>67</v>
      </c>
      <c r="W10" t="s">
        <v>39</v>
      </c>
      <c r="X10" s="2">
        <v>44418</v>
      </c>
      <c r="Y10" t="s">
        <v>58</v>
      </c>
      <c r="Z10" t="s">
        <v>44</v>
      </c>
      <c r="AB10" t="s">
        <v>82</v>
      </c>
      <c r="AC10" t="s">
        <v>39</v>
      </c>
      <c r="AD10" t="s">
        <v>46</v>
      </c>
      <c r="AE10" t="s">
        <v>46</v>
      </c>
      <c r="AF10" t="s">
        <v>46</v>
      </c>
      <c r="AG10" t="s">
        <v>46</v>
      </c>
      <c r="AH10" t="s">
        <v>46</v>
      </c>
      <c r="AI10" t="s">
        <v>39</v>
      </c>
      <c r="AJ10" t="s">
        <v>46</v>
      </c>
      <c r="AK10" t="s">
        <v>46</v>
      </c>
      <c r="AL10" t="s">
        <v>46</v>
      </c>
      <c r="AM10" t="s">
        <v>39</v>
      </c>
      <c r="AN10" t="s">
        <v>46</v>
      </c>
      <c r="AO10">
        <v>2</v>
      </c>
      <c r="AP10" t="s">
        <v>83</v>
      </c>
      <c r="AQ10" t="s">
        <v>54</v>
      </c>
      <c r="AR10" t="s">
        <v>50</v>
      </c>
      <c r="AS10" t="s">
        <v>71</v>
      </c>
      <c r="AT10">
        <v>3</v>
      </c>
      <c r="AU10" t="b">
        <v>1</v>
      </c>
      <c r="AV10" t="b">
        <v>1</v>
      </c>
      <c r="AW10" t="b">
        <v>1</v>
      </c>
      <c r="AX10" t="b">
        <v>1</v>
      </c>
      <c r="AY10" t="s">
        <v>46</v>
      </c>
      <c r="AZ10" t="b">
        <v>1</v>
      </c>
      <c r="BA10" t="b">
        <v>1</v>
      </c>
      <c r="BB10" s="5" t="s">
        <v>54</v>
      </c>
      <c r="BC10" s="5" t="s">
        <v>50</v>
      </c>
      <c r="BD10" s="5" t="s">
        <v>51</v>
      </c>
      <c r="BE10" s="5" t="s">
        <v>55</v>
      </c>
      <c r="BF10" s="5" t="b">
        <v>1</v>
      </c>
      <c r="BG10" s="5" t="b">
        <v>1</v>
      </c>
      <c r="BH10" s="5" t="b">
        <v>1</v>
      </c>
      <c r="BI10" s="5" t="b">
        <v>1</v>
      </c>
      <c r="BJ10" s="5" t="b">
        <v>1</v>
      </c>
      <c r="BK10" s="5" t="b">
        <v>1</v>
      </c>
      <c r="BL10" s="5" t="s">
        <v>39</v>
      </c>
      <c r="BM10" s="5" t="s">
        <v>39</v>
      </c>
      <c r="BN10" s="5" t="s">
        <v>39</v>
      </c>
    </row>
    <row r="11" spans="1:66" ht="15" x14ac:dyDescent="0.35">
      <c r="A11" t="s">
        <v>90</v>
      </c>
      <c r="B11" s="1">
        <v>34926</v>
      </c>
      <c r="C11" s="6">
        <f t="shared" ca="1" si="0"/>
        <v>26.715068493150685</v>
      </c>
      <c r="D11" t="s">
        <v>64</v>
      </c>
      <c r="E11" t="s">
        <v>38</v>
      </c>
      <c r="F11" t="s">
        <v>38</v>
      </c>
      <c r="G11" t="s">
        <v>38</v>
      </c>
      <c r="H11" t="s">
        <v>38</v>
      </c>
      <c r="I11" t="s">
        <v>37</v>
      </c>
      <c r="J11" t="s">
        <v>38</v>
      </c>
      <c r="K11" t="s">
        <v>46</v>
      </c>
      <c r="L11" t="s">
        <v>37</v>
      </c>
      <c r="M11" t="s">
        <v>38</v>
      </c>
      <c r="N11" t="s">
        <v>38</v>
      </c>
      <c r="O11" t="s">
        <v>38</v>
      </c>
      <c r="P11" t="s">
        <v>38</v>
      </c>
      <c r="Q11" t="s">
        <v>38</v>
      </c>
      <c r="R11" t="s">
        <v>40</v>
      </c>
      <c r="S11" t="s">
        <v>41</v>
      </c>
      <c r="T11">
        <v>78412</v>
      </c>
      <c r="U11">
        <v>4</v>
      </c>
      <c r="V11" t="s">
        <v>91</v>
      </c>
      <c r="W11" t="s">
        <v>39</v>
      </c>
      <c r="X11">
        <v>30</v>
      </c>
      <c r="Y11" t="s">
        <v>68</v>
      </c>
      <c r="Z11" t="s">
        <v>44</v>
      </c>
      <c r="AB11" t="s">
        <v>82</v>
      </c>
      <c r="AC11" t="s">
        <v>39</v>
      </c>
      <c r="AD11" t="s">
        <v>39</v>
      </c>
      <c r="AE11" t="s">
        <v>39</v>
      </c>
      <c r="AF11" t="s">
        <v>39</v>
      </c>
      <c r="AG11" t="s">
        <v>39</v>
      </c>
      <c r="AH11" t="s">
        <v>39</v>
      </c>
      <c r="AI11" t="s">
        <v>39</v>
      </c>
      <c r="AJ11" t="s">
        <v>39</v>
      </c>
      <c r="AK11" t="s">
        <v>39</v>
      </c>
      <c r="AL11" t="s">
        <v>39</v>
      </c>
      <c r="AM11" t="s">
        <v>39</v>
      </c>
      <c r="AN11" t="s">
        <v>39</v>
      </c>
      <c r="AO11" t="s">
        <v>47</v>
      </c>
      <c r="AP11" t="s">
        <v>70</v>
      </c>
      <c r="AQ11" t="s">
        <v>49</v>
      </c>
      <c r="AR11" t="s">
        <v>61</v>
      </c>
      <c r="AS11" t="s">
        <v>51</v>
      </c>
      <c r="AT11">
        <v>2</v>
      </c>
      <c r="AU11" t="b">
        <v>1</v>
      </c>
      <c r="AV11" t="s">
        <v>53</v>
      </c>
      <c r="AW11" t="s">
        <v>53</v>
      </c>
      <c r="AX11" t="b">
        <v>1</v>
      </c>
      <c r="AY11" t="s">
        <v>46</v>
      </c>
      <c r="AZ11" t="b">
        <v>0</v>
      </c>
      <c r="BA11" t="s">
        <v>53</v>
      </c>
      <c r="BB11" s="5" t="s">
        <v>49</v>
      </c>
      <c r="BC11" s="5" t="s">
        <v>61</v>
      </c>
      <c r="BD11" s="5" t="s">
        <v>51</v>
      </c>
      <c r="BE11" s="5">
        <v>3</v>
      </c>
      <c r="BF11" s="5" t="b">
        <v>1</v>
      </c>
      <c r="BG11" s="5" t="b">
        <v>1</v>
      </c>
      <c r="BH11" s="5" t="b">
        <v>1</v>
      </c>
      <c r="BI11" s="5" t="b">
        <v>0</v>
      </c>
      <c r="BJ11" s="5" t="b">
        <v>0</v>
      </c>
      <c r="BK11" s="5" t="b">
        <v>1</v>
      </c>
      <c r="BL11" s="5" t="s">
        <v>39</v>
      </c>
      <c r="BM11" s="5" t="s">
        <v>39</v>
      </c>
      <c r="BN11" s="5" t="s">
        <v>39</v>
      </c>
    </row>
    <row r="12" spans="1:66" ht="15" x14ac:dyDescent="0.35">
      <c r="A12" t="s">
        <v>92</v>
      </c>
      <c r="B12" s="1">
        <v>37163</v>
      </c>
      <c r="C12" s="6">
        <f t="shared" ca="1" si="0"/>
        <v>20.586301369863012</v>
      </c>
      <c r="D12" t="s">
        <v>36</v>
      </c>
      <c r="E12" t="s">
        <v>38</v>
      </c>
      <c r="F12" t="s">
        <v>38</v>
      </c>
      <c r="G12" t="s">
        <v>38</v>
      </c>
      <c r="H12" t="s">
        <v>38</v>
      </c>
      <c r="I12" t="s">
        <v>37</v>
      </c>
      <c r="J12" t="s">
        <v>38</v>
      </c>
      <c r="K12" t="s">
        <v>39</v>
      </c>
      <c r="L12" t="s">
        <v>38</v>
      </c>
      <c r="M12" t="s">
        <v>38</v>
      </c>
      <c r="N12" t="s">
        <v>37</v>
      </c>
      <c r="O12" t="s">
        <v>38</v>
      </c>
      <c r="P12" t="s">
        <v>38</v>
      </c>
      <c r="Q12" t="s">
        <v>38</v>
      </c>
      <c r="R12" t="s">
        <v>65</v>
      </c>
      <c r="S12" t="s">
        <v>57</v>
      </c>
      <c r="T12">
        <v>78412</v>
      </c>
      <c r="U12">
        <v>2</v>
      </c>
      <c r="V12" t="s">
        <v>86</v>
      </c>
      <c r="W12" t="s">
        <v>39</v>
      </c>
      <c r="X12">
        <v>30</v>
      </c>
      <c r="Y12" t="s">
        <v>88</v>
      </c>
      <c r="Z12" t="s">
        <v>44</v>
      </c>
      <c r="AB12" t="s">
        <v>69</v>
      </c>
      <c r="AC12" t="s">
        <v>39</v>
      </c>
      <c r="AD12" t="s">
        <v>39</v>
      </c>
      <c r="AE12" t="s">
        <v>39</v>
      </c>
      <c r="AF12" t="s">
        <v>39</v>
      </c>
      <c r="AG12" t="s">
        <v>39</v>
      </c>
      <c r="AH12" t="s">
        <v>39</v>
      </c>
      <c r="AI12" t="s">
        <v>39</v>
      </c>
      <c r="AJ12" t="s">
        <v>39</v>
      </c>
      <c r="AK12" t="s">
        <v>46</v>
      </c>
      <c r="AL12" t="s">
        <v>46</v>
      </c>
      <c r="AM12" t="s">
        <v>39</v>
      </c>
      <c r="AN12" t="s">
        <v>39</v>
      </c>
      <c r="AO12" t="s">
        <v>47</v>
      </c>
      <c r="AP12" t="s">
        <v>83</v>
      </c>
      <c r="AQ12" t="s">
        <v>84</v>
      </c>
      <c r="AR12" t="s">
        <v>50</v>
      </c>
      <c r="AS12" t="s">
        <v>51</v>
      </c>
      <c r="AT12" t="s">
        <v>55</v>
      </c>
      <c r="AU12" t="b">
        <v>1</v>
      </c>
      <c r="AV12" t="s">
        <v>53</v>
      </c>
      <c r="AW12" t="s">
        <v>53</v>
      </c>
      <c r="AX12" t="b">
        <v>1</v>
      </c>
      <c r="AY12" t="s">
        <v>46</v>
      </c>
      <c r="AZ12" t="b">
        <v>1</v>
      </c>
      <c r="BA12" t="s">
        <v>53</v>
      </c>
      <c r="BB12" s="5" t="s">
        <v>84</v>
      </c>
      <c r="BC12" s="5" t="s">
        <v>93</v>
      </c>
      <c r="BD12" s="5" t="s">
        <v>51</v>
      </c>
      <c r="BE12" s="5" t="s">
        <v>55</v>
      </c>
      <c r="BF12" s="5" t="b">
        <v>1</v>
      </c>
      <c r="BG12" s="5" t="b">
        <v>1</v>
      </c>
      <c r="BH12" s="5" t="s">
        <v>53</v>
      </c>
      <c r="BI12" s="5" t="b">
        <v>1</v>
      </c>
      <c r="BJ12" s="5" t="b">
        <v>1</v>
      </c>
      <c r="BK12" s="5" t="s">
        <v>53</v>
      </c>
      <c r="BL12" s="5" t="s">
        <v>39</v>
      </c>
      <c r="BM12" s="5" t="s">
        <v>39</v>
      </c>
      <c r="BN12" s="5" t="s">
        <v>39</v>
      </c>
    </row>
    <row r="13" spans="1:66" ht="15" x14ac:dyDescent="0.35">
      <c r="A13" t="s">
        <v>94</v>
      </c>
      <c r="B13" s="1">
        <v>37183</v>
      </c>
      <c r="C13" s="6">
        <f t="shared" ca="1" si="0"/>
        <v>20.531506849315068</v>
      </c>
      <c r="D13" t="s">
        <v>36</v>
      </c>
      <c r="E13" t="s">
        <v>38</v>
      </c>
      <c r="F13" t="s">
        <v>38</v>
      </c>
      <c r="G13" t="s">
        <v>38</v>
      </c>
      <c r="H13" t="s">
        <v>38</v>
      </c>
      <c r="I13" t="s">
        <v>37</v>
      </c>
      <c r="J13" t="s">
        <v>38</v>
      </c>
      <c r="K13" t="s">
        <v>46</v>
      </c>
      <c r="L13" t="s">
        <v>38</v>
      </c>
      <c r="M13" t="s">
        <v>38</v>
      </c>
      <c r="N13" t="s">
        <v>37</v>
      </c>
      <c r="O13" t="s">
        <v>38</v>
      </c>
      <c r="P13" t="s">
        <v>38</v>
      </c>
      <c r="Q13" t="s">
        <v>38</v>
      </c>
      <c r="R13" t="s">
        <v>77</v>
      </c>
      <c r="S13" t="s">
        <v>41</v>
      </c>
      <c r="T13">
        <v>78412</v>
      </c>
      <c r="U13">
        <v>1</v>
      </c>
      <c r="V13" t="s">
        <v>42</v>
      </c>
      <c r="W13" t="s">
        <v>39</v>
      </c>
      <c r="X13">
        <v>30</v>
      </c>
      <c r="Y13" t="s">
        <v>68</v>
      </c>
      <c r="Z13" t="s">
        <v>44</v>
      </c>
      <c r="AB13" t="s">
        <v>69</v>
      </c>
      <c r="AC13" t="s">
        <v>39</v>
      </c>
      <c r="AD13" t="s">
        <v>39</v>
      </c>
      <c r="AE13" t="s">
        <v>39</v>
      </c>
      <c r="AF13" t="s">
        <v>39</v>
      </c>
      <c r="AG13" t="s">
        <v>39</v>
      </c>
      <c r="AH13" t="s">
        <v>39</v>
      </c>
      <c r="AI13" t="s">
        <v>39</v>
      </c>
      <c r="AJ13" t="s">
        <v>39</v>
      </c>
      <c r="AK13" t="s">
        <v>39</v>
      </c>
      <c r="AL13" t="s">
        <v>39</v>
      </c>
      <c r="AM13" t="s">
        <v>39</v>
      </c>
      <c r="AN13" t="s">
        <v>39</v>
      </c>
      <c r="AO13" t="s">
        <v>47</v>
      </c>
      <c r="AP13" t="s">
        <v>83</v>
      </c>
      <c r="AQ13" t="s">
        <v>54</v>
      </c>
      <c r="AR13" t="s">
        <v>61</v>
      </c>
      <c r="AS13" t="s">
        <v>51</v>
      </c>
      <c r="AT13" t="s">
        <v>55</v>
      </c>
      <c r="AU13" t="b">
        <v>1</v>
      </c>
      <c r="AV13" t="b">
        <v>1</v>
      </c>
      <c r="AW13" t="b">
        <v>1</v>
      </c>
      <c r="AX13" t="b">
        <v>1</v>
      </c>
      <c r="AY13" t="s">
        <v>39</v>
      </c>
      <c r="AZ13" t="b">
        <v>1</v>
      </c>
      <c r="BA13" t="b">
        <v>1</v>
      </c>
      <c r="BB13" s="5" t="s">
        <v>84</v>
      </c>
      <c r="BC13" s="5" t="s">
        <v>61</v>
      </c>
      <c r="BD13" s="5" t="s">
        <v>51</v>
      </c>
      <c r="BE13" s="5" t="s">
        <v>55</v>
      </c>
      <c r="BF13" s="5" t="b">
        <v>1</v>
      </c>
      <c r="BG13" s="5" t="b">
        <v>1</v>
      </c>
      <c r="BH13" s="5" t="b">
        <v>1</v>
      </c>
      <c r="BI13" s="5" t="b">
        <v>1</v>
      </c>
      <c r="BJ13" s="5" t="b">
        <v>1</v>
      </c>
      <c r="BK13" s="5" t="b">
        <v>1</v>
      </c>
      <c r="BL13" s="5" t="s">
        <v>46</v>
      </c>
      <c r="BM13" s="5" t="s">
        <v>39</v>
      </c>
      <c r="BN13" s="5" t="s">
        <v>46</v>
      </c>
    </row>
    <row r="14" spans="1:66" ht="15" x14ac:dyDescent="0.35">
      <c r="A14" t="s">
        <v>95</v>
      </c>
      <c r="B14" s="1">
        <v>37058</v>
      </c>
      <c r="C14" s="6">
        <f t="shared" ca="1" si="0"/>
        <v>20.873972602739727</v>
      </c>
      <c r="D14" t="s">
        <v>64</v>
      </c>
      <c r="E14" t="s">
        <v>38</v>
      </c>
      <c r="F14" t="s">
        <v>38</v>
      </c>
      <c r="G14" t="s">
        <v>37</v>
      </c>
      <c r="H14" t="s">
        <v>38</v>
      </c>
      <c r="I14" t="s">
        <v>37</v>
      </c>
      <c r="J14" t="s">
        <v>38</v>
      </c>
      <c r="K14" t="s">
        <v>46</v>
      </c>
      <c r="L14" t="s">
        <v>38</v>
      </c>
      <c r="M14" t="s">
        <v>38</v>
      </c>
      <c r="N14" t="s">
        <v>38</v>
      </c>
      <c r="O14" t="s">
        <v>38</v>
      </c>
      <c r="P14" t="s">
        <v>37</v>
      </c>
      <c r="Q14" t="s">
        <v>38</v>
      </c>
      <c r="R14" t="s">
        <v>65</v>
      </c>
      <c r="S14" t="s">
        <v>41</v>
      </c>
      <c r="T14">
        <v>78418</v>
      </c>
      <c r="U14">
        <v>4</v>
      </c>
      <c r="V14" t="s">
        <v>91</v>
      </c>
      <c r="W14" t="s">
        <v>39</v>
      </c>
      <c r="X14">
        <v>25</v>
      </c>
      <c r="Y14" t="s">
        <v>68</v>
      </c>
      <c r="Z14" t="s">
        <v>44</v>
      </c>
      <c r="AB14" t="s">
        <v>82</v>
      </c>
      <c r="AC14" t="s">
        <v>39</v>
      </c>
      <c r="AD14" t="s">
        <v>46</v>
      </c>
      <c r="AE14" t="s">
        <v>39</v>
      </c>
      <c r="AF14" t="s">
        <v>39</v>
      </c>
      <c r="AG14" t="s">
        <v>39</v>
      </c>
      <c r="AH14" t="s">
        <v>39</v>
      </c>
      <c r="AI14" t="s">
        <v>39</v>
      </c>
      <c r="AJ14" t="s">
        <v>39</v>
      </c>
      <c r="AK14" t="s">
        <v>46</v>
      </c>
      <c r="AL14" t="s">
        <v>39</v>
      </c>
      <c r="AM14" t="s">
        <v>39</v>
      </c>
      <c r="AN14" t="s">
        <v>39</v>
      </c>
      <c r="AO14" t="s">
        <v>47</v>
      </c>
      <c r="AP14" t="s">
        <v>70</v>
      </c>
      <c r="AQ14" t="s">
        <v>84</v>
      </c>
      <c r="AR14" t="s">
        <v>50</v>
      </c>
      <c r="AS14" t="s">
        <v>51</v>
      </c>
      <c r="AT14">
        <v>3</v>
      </c>
      <c r="AU14" t="b">
        <v>1</v>
      </c>
      <c r="AV14" t="b">
        <v>1</v>
      </c>
      <c r="AW14" t="b">
        <v>1</v>
      </c>
      <c r="AX14" t="b">
        <v>1</v>
      </c>
      <c r="AY14" t="s">
        <v>39</v>
      </c>
      <c r="AZ14" t="b">
        <v>1</v>
      </c>
      <c r="BA14" t="b">
        <v>1</v>
      </c>
      <c r="BB14" s="5" t="s">
        <v>54</v>
      </c>
      <c r="BC14" s="5" t="s">
        <v>93</v>
      </c>
      <c r="BD14" s="5" t="s">
        <v>51</v>
      </c>
      <c r="BE14" s="5">
        <v>3</v>
      </c>
      <c r="BF14" s="5" t="b">
        <v>1</v>
      </c>
      <c r="BG14" s="5" t="b">
        <v>1</v>
      </c>
      <c r="BH14" s="5" t="b">
        <v>1</v>
      </c>
      <c r="BI14" s="5" t="b">
        <v>1</v>
      </c>
      <c r="BJ14" s="5" t="b">
        <v>1</v>
      </c>
      <c r="BK14" s="5" t="s">
        <v>53</v>
      </c>
      <c r="BL14" s="5" t="s">
        <v>39</v>
      </c>
      <c r="BM14" s="5" t="s">
        <v>39</v>
      </c>
      <c r="BN14" s="5" t="s">
        <v>39</v>
      </c>
    </row>
    <row r="15" spans="1:66" x14ac:dyDescent="0.3">
      <c r="C15" s="3"/>
    </row>
    <row r="17" spans="3:66" x14ac:dyDescent="0.3">
      <c r="C17" t="s">
        <v>158</v>
      </c>
    </row>
    <row r="18" spans="3:66" x14ac:dyDescent="0.3">
      <c r="C18" s="9">
        <f ca="1">AVERAGE(C3:C14)</f>
        <v>23.663926940639271</v>
      </c>
      <c r="AX18" t="s">
        <v>39</v>
      </c>
      <c r="AY18">
        <f>COUNTIF(AY3:AY14, "yes")</f>
        <v>5</v>
      </c>
      <c r="AZ18" s="10">
        <f>AY18/12</f>
        <v>0.41666666666666669</v>
      </c>
      <c r="BJ18" s="8" t="s">
        <v>32</v>
      </c>
      <c r="BK18" s="5" t="s">
        <v>39</v>
      </c>
      <c r="BL18">
        <f>COUNTIF(BL3:BL14, "yes")</f>
        <v>9</v>
      </c>
      <c r="BM18" s="10">
        <f>BL18/12</f>
        <v>0.75</v>
      </c>
    </row>
    <row r="19" spans="3:66" x14ac:dyDescent="0.3">
      <c r="AX19" t="s">
        <v>46</v>
      </c>
      <c r="AY19">
        <f>COUNTIF(AY3:AY15, "no")</f>
        <v>7</v>
      </c>
      <c r="AZ19" s="10">
        <f>AY19/12</f>
        <v>0.58333333333333337</v>
      </c>
      <c r="BK19" s="5" t="s">
        <v>46</v>
      </c>
      <c r="BL19">
        <f>COUNTIF(BL3:BL15, "no")</f>
        <v>3</v>
      </c>
      <c r="BM19" s="10">
        <f>BL19/12</f>
        <v>0.25</v>
      </c>
    </row>
    <row r="20" spans="3:66" x14ac:dyDescent="0.3">
      <c r="BJ20" s="8" t="s">
        <v>159</v>
      </c>
      <c r="BK20" s="5" t="s">
        <v>39</v>
      </c>
      <c r="BL20">
        <v>8</v>
      </c>
      <c r="BM20" s="10">
        <f>BL20/12</f>
        <v>0.66666666666666663</v>
      </c>
    </row>
    <row r="21" spans="3:66" x14ac:dyDescent="0.3">
      <c r="BK21" s="5" t="s">
        <v>46</v>
      </c>
      <c r="BL21">
        <v>1</v>
      </c>
      <c r="BM21" s="10">
        <f>BL21/12</f>
        <v>8.3333333333333329E-2</v>
      </c>
    </row>
    <row r="22" spans="3:66" x14ac:dyDescent="0.3">
      <c r="BJ22" s="8" t="s">
        <v>33</v>
      </c>
      <c r="BK22" s="5" t="s">
        <v>39</v>
      </c>
      <c r="BL22" s="5">
        <v>12</v>
      </c>
      <c r="BM22" s="11">
        <v>1</v>
      </c>
    </row>
    <row r="23" spans="3:66" x14ac:dyDescent="0.3">
      <c r="AX23" s="7" t="s">
        <v>166</v>
      </c>
      <c r="AY23" t="s">
        <v>167</v>
      </c>
    </row>
    <row r="25" spans="3:66" x14ac:dyDescent="0.3">
      <c r="AW25" t="s">
        <v>164</v>
      </c>
      <c r="AX25" s="10">
        <v>0.17</v>
      </c>
      <c r="AY25" s="10">
        <v>0</v>
      </c>
    </row>
    <row r="26" spans="3:66" x14ac:dyDescent="0.3">
      <c r="AW26">
        <v>2</v>
      </c>
      <c r="AX26" s="10">
        <v>0.17</v>
      </c>
      <c r="AY26" s="10">
        <v>0</v>
      </c>
    </row>
    <row r="27" spans="3:66" x14ac:dyDescent="0.3">
      <c r="AW27">
        <v>3</v>
      </c>
      <c r="AX27" s="10">
        <v>0.42</v>
      </c>
      <c r="AY27" s="10">
        <v>0.42</v>
      </c>
    </row>
    <row r="28" spans="3:66" x14ac:dyDescent="0.3">
      <c r="AW28" t="s">
        <v>165</v>
      </c>
      <c r="AX28" s="10">
        <v>0.25</v>
      </c>
      <c r="AY28" s="10">
        <v>0.57999999999999996</v>
      </c>
    </row>
    <row r="30" spans="3:66" x14ac:dyDescent="0.3">
      <c r="AW30" s="7"/>
      <c r="AX30" s="7" t="s">
        <v>162</v>
      </c>
    </row>
    <row r="31" spans="3:66" x14ac:dyDescent="0.3">
      <c r="AW31" t="s">
        <v>160</v>
      </c>
      <c r="AX31" s="12">
        <v>0.58299999999999996</v>
      </c>
      <c r="BA31" s="5"/>
      <c r="BN31"/>
    </row>
    <row r="32" spans="3:66" x14ac:dyDescent="0.3">
      <c r="AW32" t="s">
        <v>161</v>
      </c>
      <c r="AX32" s="12">
        <v>0.41699999999999998</v>
      </c>
      <c r="BA32" s="5"/>
      <c r="BN32"/>
    </row>
    <row r="33" spans="49:66" x14ac:dyDescent="0.3">
      <c r="BA33" s="5"/>
      <c r="BN33"/>
    </row>
    <row r="34" spans="49:66" x14ac:dyDescent="0.3">
      <c r="AW34" s="7"/>
      <c r="AX34" s="7" t="s">
        <v>163</v>
      </c>
      <c r="BA34" s="5"/>
      <c r="BN34"/>
    </row>
    <row r="35" spans="49:66" x14ac:dyDescent="0.3">
      <c r="AW35" t="s">
        <v>160</v>
      </c>
      <c r="AX35" s="13">
        <v>0.75</v>
      </c>
      <c r="BA35" s="5"/>
      <c r="BN35"/>
    </row>
    <row r="36" spans="49:66" x14ac:dyDescent="0.3">
      <c r="AW36" t="s">
        <v>161</v>
      </c>
      <c r="AX36" s="13">
        <v>0.25</v>
      </c>
      <c r="BA36" s="5"/>
      <c r="BN36"/>
    </row>
  </sheetData>
  <phoneticPr fontId="19" type="noConversion"/>
  <pageMargins left="0.7" right="0.7" top="0.75" bottom="0.75" header="0.3" footer="0.3"/>
  <pageSetup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8B194-98A7-4978-97A9-72D39B5485F4}">
  <dimension ref="A1:AW30"/>
  <sheetViews>
    <sheetView tabSelected="1" workbookViewId="0">
      <selection activeCell="E1" sqref="E1"/>
    </sheetView>
  </sheetViews>
  <sheetFormatPr defaultRowHeight="13.8" x14ac:dyDescent="0.25"/>
  <cols>
    <col min="1" max="1" width="8.88671875" style="15"/>
    <col min="2" max="2" width="15.88671875" style="15" bestFit="1" customWidth="1"/>
    <col min="3" max="4" width="8.88671875" style="15"/>
    <col min="5" max="5" width="21.44140625" style="15" bestFit="1" customWidth="1"/>
    <col min="6" max="6" width="16" style="15" customWidth="1"/>
    <col min="7" max="9" width="8.88671875" style="15"/>
    <col min="10" max="10" width="9.44140625" style="15" customWidth="1"/>
    <col min="11" max="12" width="8.88671875" style="15"/>
    <col min="13" max="13" width="7.44140625" style="15" customWidth="1"/>
    <col min="14" max="14" width="11.21875" style="15" customWidth="1"/>
    <col min="15" max="15" width="8.33203125" style="15" customWidth="1"/>
    <col min="16" max="16" width="8.5546875" style="15" customWidth="1"/>
    <col min="17" max="25" width="8.88671875" style="15"/>
    <col min="26" max="26" width="8.33203125" style="15" customWidth="1"/>
    <col min="27" max="33" width="8.88671875" style="15"/>
    <col min="34" max="34" width="13.6640625" style="15" customWidth="1"/>
    <col min="35" max="16384" width="8.88671875" style="15"/>
  </cols>
  <sheetData>
    <row r="1" spans="1:49" s="14" customFormat="1" ht="262.2" x14ac:dyDescent="0.25">
      <c r="A1" s="14" t="s">
        <v>0</v>
      </c>
      <c r="B1" s="14" t="s">
        <v>168</v>
      </c>
      <c r="C1" s="14" t="s">
        <v>169</v>
      </c>
      <c r="D1" s="14" t="s">
        <v>170</v>
      </c>
      <c r="E1" s="14" t="s">
        <v>171</v>
      </c>
      <c r="F1" s="14" t="s">
        <v>172</v>
      </c>
      <c r="G1" s="14" t="s">
        <v>173</v>
      </c>
      <c r="H1" s="14" t="s">
        <v>174</v>
      </c>
      <c r="I1" s="14" t="s">
        <v>175</v>
      </c>
      <c r="J1" s="14" t="s">
        <v>176</v>
      </c>
      <c r="K1" s="14" t="s">
        <v>177</v>
      </c>
      <c r="L1" s="14" t="s">
        <v>178</v>
      </c>
      <c r="M1" s="14" t="s">
        <v>179</v>
      </c>
      <c r="N1" s="14" t="s">
        <v>180</v>
      </c>
      <c r="O1" s="14" t="s">
        <v>181</v>
      </c>
      <c r="P1" s="14" t="s">
        <v>182</v>
      </c>
      <c r="Q1" s="14" t="s">
        <v>183</v>
      </c>
      <c r="R1" s="14" t="s">
        <v>184</v>
      </c>
      <c r="S1" s="14" t="s">
        <v>185</v>
      </c>
      <c r="T1" s="14" t="s">
        <v>186</v>
      </c>
      <c r="U1" s="14" t="s">
        <v>187</v>
      </c>
      <c r="V1" s="14" t="s">
        <v>188</v>
      </c>
      <c r="W1" s="14" t="s">
        <v>189</v>
      </c>
      <c r="X1" s="14" t="s">
        <v>190</v>
      </c>
      <c r="Y1" s="14" t="s">
        <v>191</v>
      </c>
      <c r="Z1" s="14" t="s">
        <v>192</v>
      </c>
      <c r="AA1" s="14" t="s">
        <v>193</v>
      </c>
      <c r="AB1" s="14" t="s">
        <v>194</v>
      </c>
      <c r="AC1" s="14" t="s">
        <v>195</v>
      </c>
      <c r="AD1" s="14" t="s">
        <v>196</v>
      </c>
      <c r="AE1" s="14" t="s">
        <v>197</v>
      </c>
      <c r="AF1" s="14" t="s">
        <v>179</v>
      </c>
      <c r="AG1" s="14" t="s">
        <v>180</v>
      </c>
      <c r="AH1" s="14" t="s">
        <v>181</v>
      </c>
      <c r="AI1" s="14" t="s">
        <v>182</v>
      </c>
      <c r="AJ1" s="14" t="s">
        <v>183</v>
      </c>
      <c r="AK1" s="14" t="s">
        <v>184</v>
      </c>
      <c r="AL1" s="14" t="s">
        <v>185</v>
      </c>
      <c r="AM1" s="14" t="s">
        <v>186</v>
      </c>
      <c r="AN1" s="14" t="s">
        <v>187</v>
      </c>
      <c r="AO1" s="14" t="s">
        <v>188</v>
      </c>
      <c r="AP1" s="14" t="s">
        <v>189</v>
      </c>
      <c r="AQ1" s="14" t="s">
        <v>190</v>
      </c>
      <c r="AR1" s="14" t="s">
        <v>191</v>
      </c>
      <c r="AS1" s="14" t="s">
        <v>192</v>
      </c>
      <c r="AT1" s="14" t="s">
        <v>193</v>
      </c>
      <c r="AU1" s="14" t="s">
        <v>195</v>
      </c>
      <c r="AV1" s="14" t="s">
        <v>194</v>
      </c>
      <c r="AW1" s="14" t="s">
        <v>198</v>
      </c>
    </row>
    <row r="2" spans="1:49" x14ac:dyDescent="0.25">
      <c r="A2" s="15">
        <v>1</v>
      </c>
      <c r="B2" s="16">
        <v>44204.5466087963</v>
      </c>
      <c r="C2" s="15">
        <v>39</v>
      </c>
      <c r="D2" s="15" t="s">
        <v>36</v>
      </c>
      <c r="E2" s="15" t="s">
        <v>199</v>
      </c>
      <c r="G2" s="15" t="s">
        <v>200</v>
      </c>
      <c r="H2" s="15" t="s">
        <v>201</v>
      </c>
      <c r="I2" s="15" t="s">
        <v>57</v>
      </c>
      <c r="J2" s="15" t="s">
        <v>202</v>
      </c>
      <c r="K2" s="15" t="s">
        <v>203</v>
      </c>
      <c r="L2" s="15" t="s">
        <v>204</v>
      </c>
      <c r="M2" s="15" t="s">
        <v>205</v>
      </c>
      <c r="N2" s="15" t="s">
        <v>206</v>
      </c>
      <c r="O2" s="15" t="s">
        <v>206</v>
      </c>
      <c r="P2" s="15" t="s">
        <v>205</v>
      </c>
      <c r="Q2" s="15" t="s">
        <v>206</v>
      </c>
      <c r="R2" s="15" t="s">
        <v>206</v>
      </c>
      <c r="S2" s="15" t="s">
        <v>206</v>
      </c>
      <c r="T2" s="15" t="s">
        <v>206</v>
      </c>
      <c r="U2" s="15" t="s">
        <v>206</v>
      </c>
      <c r="V2" s="15" t="s">
        <v>206</v>
      </c>
      <c r="W2" s="15" t="s">
        <v>206</v>
      </c>
      <c r="X2" s="15" t="s">
        <v>205</v>
      </c>
      <c r="Y2" s="15" t="s">
        <v>205</v>
      </c>
      <c r="Z2" s="15" t="s">
        <v>205</v>
      </c>
      <c r="AA2" s="15" t="s">
        <v>206</v>
      </c>
      <c r="AB2" s="15">
        <v>4</v>
      </c>
      <c r="AC2" s="15" t="s">
        <v>206</v>
      </c>
      <c r="AD2" s="15" t="s">
        <v>207</v>
      </c>
      <c r="AE2" s="15" t="s">
        <v>208</v>
      </c>
      <c r="AF2" s="15" t="s">
        <v>205</v>
      </c>
      <c r="AG2" s="15" t="s">
        <v>206</v>
      </c>
      <c r="AH2" s="15" t="s">
        <v>206</v>
      </c>
      <c r="AI2" s="15" t="s">
        <v>205</v>
      </c>
      <c r="AJ2" s="15" t="s">
        <v>206</v>
      </c>
      <c r="AK2" s="15" t="s">
        <v>206</v>
      </c>
      <c r="AL2" s="15" t="s">
        <v>206</v>
      </c>
      <c r="AM2" s="15" t="s">
        <v>206</v>
      </c>
      <c r="AN2" s="15" t="s">
        <v>206</v>
      </c>
      <c r="AO2" s="15" t="s">
        <v>206</v>
      </c>
      <c r="AP2" s="15" t="s">
        <v>206</v>
      </c>
      <c r="AQ2" s="15" t="s">
        <v>205</v>
      </c>
      <c r="AR2" s="15" t="s">
        <v>205</v>
      </c>
      <c r="AS2" s="15" t="s">
        <v>205</v>
      </c>
      <c r="AT2" s="15" t="s">
        <v>206</v>
      </c>
      <c r="AU2" s="15" t="s">
        <v>206</v>
      </c>
      <c r="AV2" s="15" t="s">
        <v>206</v>
      </c>
      <c r="AW2" s="15" t="s">
        <v>46</v>
      </c>
    </row>
    <row r="3" spans="1:49" x14ac:dyDescent="0.25">
      <c r="A3" s="15">
        <v>2</v>
      </c>
      <c r="B3" s="16">
        <v>44208.585833333331</v>
      </c>
      <c r="C3" s="15">
        <v>55</v>
      </c>
      <c r="D3" s="15" t="s">
        <v>64</v>
      </c>
      <c r="E3" s="15" t="s">
        <v>209</v>
      </c>
      <c r="F3" s="15" t="s">
        <v>210</v>
      </c>
      <c r="G3" s="15" t="s">
        <v>211</v>
      </c>
      <c r="H3" s="15" t="s">
        <v>212</v>
      </c>
      <c r="I3" s="15" t="s">
        <v>213</v>
      </c>
      <c r="J3" s="15" t="s">
        <v>214</v>
      </c>
      <c r="K3" s="15" t="s">
        <v>203</v>
      </c>
      <c r="L3" s="15" t="s">
        <v>208</v>
      </c>
      <c r="M3" s="15" t="s">
        <v>205</v>
      </c>
      <c r="N3" s="15" t="s">
        <v>206</v>
      </c>
      <c r="O3" s="15">
        <v>4</v>
      </c>
      <c r="P3" s="15" t="s">
        <v>205</v>
      </c>
      <c r="Q3" s="15">
        <v>4</v>
      </c>
      <c r="R3" s="15">
        <v>4</v>
      </c>
      <c r="S3" s="15">
        <v>4</v>
      </c>
      <c r="T3" s="15" t="s">
        <v>206</v>
      </c>
      <c r="U3" s="15">
        <v>4</v>
      </c>
      <c r="V3" s="15" t="s">
        <v>206</v>
      </c>
      <c r="W3" s="15" t="s">
        <v>206</v>
      </c>
      <c r="X3" s="15">
        <v>2</v>
      </c>
      <c r="Y3" s="15" t="s">
        <v>205</v>
      </c>
      <c r="Z3" s="15">
        <v>2</v>
      </c>
      <c r="AA3" s="15">
        <v>4</v>
      </c>
      <c r="AB3" s="15">
        <v>3</v>
      </c>
      <c r="AC3" s="15" t="s">
        <v>206</v>
      </c>
      <c r="AD3" s="15" t="s">
        <v>207</v>
      </c>
      <c r="AE3" s="15" t="s">
        <v>208</v>
      </c>
      <c r="AF3" s="15" t="s">
        <v>205</v>
      </c>
      <c r="AG3" s="15" t="s">
        <v>206</v>
      </c>
      <c r="AH3" s="15">
        <v>4</v>
      </c>
      <c r="AI3" s="15" t="s">
        <v>205</v>
      </c>
      <c r="AJ3" s="15" t="s">
        <v>206</v>
      </c>
      <c r="AK3" s="15" t="s">
        <v>206</v>
      </c>
      <c r="AL3" s="15" t="s">
        <v>206</v>
      </c>
      <c r="AM3" s="15" t="s">
        <v>206</v>
      </c>
      <c r="AN3" s="15" t="s">
        <v>206</v>
      </c>
      <c r="AO3" s="15" t="s">
        <v>206</v>
      </c>
      <c r="AP3" s="15" t="s">
        <v>206</v>
      </c>
      <c r="AQ3" s="15" t="s">
        <v>205</v>
      </c>
      <c r="AR3" s="15">
        <v>2</v>
      </c>
      <c r="AS3" s="15" t="s">
        <v>205</v>
      </c>
      <c r="AT3" s="15" t="s">
        <v>206</v>
      </c>
      <c r="AU3" s="15" t="s">
        <v>206</v>
      </c>
      <c r="AV3" s="15" t="s">
        <v>206</v>
      </c>
      <c r="AW3" s="15" t="s">
        <v>39</v>
      </c>
    </row>
    <row r="4" spans="1:49" x14ac:dyDescent="0.25">
      <c r="A4" s="15">
        <v>3</v>
      </c>
      <c r="B4" s="16">
        <v>44214.41034722222</v>
      </c>
      <c r="C4" s="15">
        <v>32</v>
      </c>
      <c r="D4" s="15" t="s">
        <v>36</v>
      </c>
      <c r="E4" s="15" t="s">
        <v>209</v>
      </c>
      <c r="F4" s="15" t="s">
        <v>210</v>
      </c>
      <c r="G4" s="15" t="s">
        <v>215</v>
      </c>
      <c r="H4" s="15" t="s">
        <v>201</v>
      </c>
      <c r="I4" s="15" t="s">
        <v>57</v>
      </c>
      <c r="J4" s="15" t="s">
        <v>202</v>
      </c>
      <c r="K4" s="15" t="s">
        <v>203</v>
      </c>
      <c r="L4" s="15" t="s">
        <v>208</v>
      </c>
      <c r="M4" s="15">
        <v>3</v>
      </c>
      <c r="N4" s="15" t="s">
        <v>206</v>
      </c>
      <c r="O4" s="15">
        <v>4</v>
      </c>
      <c r="P4" s="15">
        <v>3</v>
      </c>
      <c r="Q4" s="15" t="s">
        <v>206</v>
      </c>
      <c r="R4" s="15" t="s">
        <v>206</v>
      </c>
      <c r="S4" s="15" t="s">
        <v>206</v>
      </c>
      <c r="T4" s="15" t="s">
        <v>206</v>
      </c>
      <c r="U4" s="15" t="s">
        <v>206</v>
      </c>
      <c r="V4" s="15" t="s">
        <v>206</v>
      </c>
      <c r="W4" s="15" t="s">
        <v>206</v>
      </c>
      <c r="X4" s="15" t="s">
        <v>205</v>
      </c>
      <c r="Y4" s="15" t="s">
        <v>205</v>
      </c>
      <c r="Z4" s="15" t="s">
        <v>205</v>
      </c>
      <c r="AA4" s="15">
        <v>4</v>
      </c>
      <c r="AB4" s="15">
        <v>3</v>
      </c>
      <c r="AC4" s="15" t="s">
        <v>206</v>
      </c>
      <c r="AD4" s="15" t="s">
        <v>207</v>
      </c>
      <c r="AE4" s="15" t="s">
        <v>208</v>
      </c>
      <c r="AF4" s="15" t="s">
        <v>205</v>
      </c>
      <c r="AG4" s="15" t="s">
        <v>206</v>
      </c>
      <c r="AH4" s="15" t="s">
        <v>206</v>
      </c>
      <c r="AI4" s="15" t="s">
        <v>205</v>
      </c>
      <c r="AJ4" s="15" t="s">
        <v>206</v>
      </c>
      <c r="AK4" s="15" t="s">
        <v>206</v>
      </c>
      <c r="AL4" s="15" t="s">
        <v>206</v>
      </c>
      <c r="AM4" s="15" t="s">
        <v>206</v>
      </c>
      <c r="AN4" s="15" t="s">
        <v>206</v>
      </c>
      <c r="AO4" s="15" t="s">
        <v>206</v>
      </c>
      <c r="AP4" s="15" t="s">
        <v>206</v>
      </c>
      <c r="AQ4" s="15" t="s">
        <v>205</v>
      </c>
      <c r="AR4" s="15" t="s">
        <v>205</v>
      </c>
      <c r="AS4" s="15" t="s">
        <v>205</v>
      </c>
      <c r="AT4" s="15" t="s">
        <v>206</v>
      </c>
      <c r="AU4" s="15" t="s">
        <v>206</v>
      </c>
      <c r="AV4" s="15" t="s">
        <v>206</v>
      </c>
      <c r="AW4" s="15" t="s">
        <v>39</v>
      </c>
    </row>
    <row r="5" spans="1:49" x14ac:dyDescent="0.25">
      <c r="A5" s="15">
        <v>4</v>
      </c>
      <c r="B5" s="16">
        <v>44235.408668981479</v>
      </c>
      <c r="C5" s="15">
        <v>56</v>
      </c>
      <c r="D5" s="15" t="s">
        <v>36</v>
      </c>
      <c r="E5" s="15" t="s">
        <v>209</v>
      </c>
      <c r="F5" s="15" t="s">
        <v>210</v>
      </c>
      <c r="G5" s="15" t="s">
        <v>211</v>
      </c>
      <c r="H5" s="15" t="s">
        <v>201</v>
      </c>
      <c r="I5" s="15" t="s">
        <v>57</v>
      </c>
      <c r="J5" s="15" t="s">
        <v>214</v>
      </c>
      <c r="K5" s="15" t="s">
        <v>203</v>
      </c>
      <c r="L5" s="15" t="s">
        <v>208</v>
      </c>
      <c r="M5" s="15" t="s">
        <v>205</v>
      </c>
      <c r="N5" s="15" t="s">
        <v>206</v>
      </c>
      <c r="O5" s="15" t="s">
        <v>206</v>
      </c>
      <c r="P5" s="15" t="s">
        <v>205</v>
      </c>
      <c r="Q5" s="15" t="s">
        <v>206</v>
      </c>
      <c r="R5" s="15" t="s">
        <v>206</v>
      </c>
      <c r="S5" s="15" t="s">
        <v>206</v>
      </c>
      <c r="T5" s="15" t="s">
        <v>206</v>
      </c>
      <c r="U5" s="15" t="s">
        <v>206</v>
      </c>
      <c r="V5" s="15" t="s">
        <v>206</v>
      </c>
      <c r="W5" s="15" t="s">
        <v>206</v>
      </c>
      <c r="X5" s="15">
        <v>2</v>
      </c>
      <c r="Y5" s="15" t="s">
        <v>205</v>
      </c>
      <c r="Z5" s="15">
        <v>4</v>
      </c>
      <c r="AA5" s="15">
        <v>3</v>
      </c>
      <c r="AB5" s="15">
        <v>4</v>
      </c>
      <c r="AC5" s="15" t="s">
        <v>206</v>
      </c>
      <c r="AD5" s="15" t="s">
        <v>207</v>
      </c>
      <c r="AE5" s="15" t="s">
        <v>208</v>
      </c>
      <c r="AF5" s="15" t="s">
        <v>205</v>
      </c>
      <c r="AG5" s="15" t="s">
        <v>206</v>
      </c>
      <c r="AH5" s="15">
        <v>3</v>
      </c>
      <c r="AI5" s="15">
        <v>3</v>
      </c>
      <c r="AJ5" s="15" t="s">
        <v>206</v>
      </c>
      <c r="AK5" s="15" t="s">
        <v>206</v>
      </c>
      <c r="AL5" s="15" t="s">
        <v>206</v>
      </c>
      <c r="AM5" s="15">
        <v>4</v>
      </c>
      <c r="AN5" s="15" t="s">
        <v>206</v>
      </c>
      <c r="AO5" s="15">
        <v>3</v>
      </c>
      <c r="AP5" s="15" t="s">
        <v>206</v>
      </c>
      <c r="AQ5" s="15">
        <v>2</v>
      </c>
      <c r="AR5" s="15">
        <v>3</v>
      </c>
      <c r="AS5" s="15">
        <v>3</v>
      </c>
      <c r="AT5" s="15" t="s">
        <v>206</v>
      </c>
      <c r="AU5" s="15" t="s">
        <v>206</v>
      </c>
      <c r="AV5" s="15" t="s">
        <v>206</v>
      </c>
      <c r="AW5" s="15" t="s">
        <v>39</v>
      </c>
    </row>
    <row r="6" spans="1:49" x14ac:dyDescent="0.25">
      <c r="A6" s="15">
        <v>5</v>
      </c>
      <c r="B6" s="16">
        <v>44246.227256944447</v>
      </c>
      <c r="C6" s="15">
        <v>35</v>
      </c>
      <c r="D6" s="15" t="s">
        <v>36</v>
      </c>
      <c r="E6" s="15" t="s">
        <v>209</v>
      </c>
      <c r="F6" s="15" t="s">
        <v>210</v>
      </c>
      <c r="G6" s="15" t="s">
        <v>215</v>
      </c>
      <c r="H6" s="15" t="s">
        <v>201</v>
      </c>
      <c r="I6" s="15" t="s">
        <v>57</v>
      </c>
      <c r="J6" s="15" t="s">
        <v>202</v>
      </c>
      <c r="K6" s="15" t="s">
        <v>203</v>
      </c>
      <c r="L6" s="15" t="s">
        <v>208</v>
      </c>
      <c r="M6" s="15">
        <v>3</v>
      </c>
      <c r="N6" s="15" t="s">
        <v>206</v>
      </c>
      <c r="O6" s="15" t="s">
        <v>206</v>
      </c>
      <c r="P6" s="15">
        <v>3</v>
      </c>
      <c r="Q6" s="15">
        <v>3</v>
      </c>
      <c r="R6" s="15">
        <v>3</v>
      </c>
      <c r="S6" s="15">
        <v>3</v>
      </c>
      <c r="T6" s="15">
        <v>3</v>
      </c>
      <c r="U6" s="15">
        <v>3</v>
      </c>
      <c r="V6" s="15" t="s">
        <v>206</v>
      </c>
      <c r="W6" s="15" t="s">
        <v>206</v>
      </c>
      <c r="X6" s="15" t="s">
        <v>205</v>
      </c>
      <c r="Y6" s="15" t="s">
        <v>205</v>
      </c>
      <c r="Z6" s="15" t="s">
        <v>205</v>
      </c>
      <c r="AA6" s="15">
        <v>4</v>
      </c>
      <c r="AB6" s="15">
        <v>3</v>
      </c>
      <c r="AC6" s="15" t="s">
        <v>206</v>
      </c>
      <c r="AD6" s="15" t="s">
        <v>207</v>
      </c>
      <c r="AE6" s="15" t="s">
        <v>208</v>
      </c>
      <c r="AF6" s="15" t="s">
        <v>205</v>
      </c>
      <c r="AG6" s="15" t="s">
        <v>206</v>
      </c>
      <c r="AH6" s="15">
        <v>4</v>
      </c>
      <c r="AI6" s="15">
        <v>2</v>
      </c>
      <c r="AJ6" s="15" t="s">
        <v>206</v>
      </c>
      <c r="AK6" s="15" t="s">
        <v>206</v>
      </c>
      <c r="AL6" s="15" t="s">
        <v>206</v>
      </c>
      <c r="AM6" s="15" t="s">
        <v>206</v>
      </c>
      <c r="AN6" s="15" t="s">
        <v>206</v>
      </c>
      <c r="AO6" s="15" t="s">
        <v>206</v>
      </c>
      <c r="AP6" s="15" t="s">
        <v>206</v>
      </c>
      <c r="AQ6" s="15" t="s">
        <v>205</v>
      </c>
      <c r="AR6" s="15" t="s">
        <v>205</v>
      </c>
      <c r="AS6" s="15" t="s">
        <v>205</v>
      </c>
      <c r="AT6" s="15" t="s">
        <v>206</v>
      </c>
      <c r="AU6" s="15" t="s">
        <v>206</v>
      </c>
      <c r="AV6" s="15" t="s">
        <v>206</v>
      </c>
      <c r="AW6" s="15" t="s">
        <v>39</v>
      </c>
    </row>
    <row r="7" spans="1:49" x14ac:dyDescent="0.25">
      <c r="A7" s="15">
        <v>6</v>
      </c>
      <c r="B7" s="16">
        <v>44249.441643518519</v>
      </c>
      <c r="C7" s="15">
        <v>37</v>
      </c>
      <c r="D7" s="15" t="s">
        <v>36</v>
      </c>
      <c r="E7" s="15" t="s">
        <v>209</v>
      </c>
      <c r="F7" s="15" t="s">
        <v>210</v>
      </c>
      <c r="G7" s="15" t="s">
        <v>200</v>
      </c>
      <c r="H7" s="15" t="s">
        <v>201</v>
      </c>
      <c r="I7" s="15" t="s">
        <v>57</v>
      </c>
      <c r="J7" s="15" t="s">
        <v>202</v>
      </c>
      <c r="K7" s="15" t="s">
        <v>203</v>
      </c>
      <c r="L7" s="15" t="s">
        <v>208</v>
      </c>
      <c r="M7" s="15" t="s">
        <v>205</v>
      </c>
      <c r="N7" s="15" t="s">
        <v>206</v>
      </c>
      <c r="O7" s="15">
        <v>3</v>
      </c>
      <c r="P7" s="15">
        <v>2</v>
      </c>
      <c r="Q7" s="15">
        <v>4</v>
      </c>
      <c r="R7" s="15">
        <v>4</v>
      </c>
      <c r="S7" s="15" t="s">
        <v>206</v>
      </c>
      <c r="T7" s="15">
        <v>4</v>
      </c>
      <c r="U7" s="15">
        <v>4</v>
      </c>
      <c r="V7" s="15">
        <v>4</v>
      </c>
      <c r="W7" s="15">
        <v>4</v>
      </c>
      <c r="X7" s="15">
        <v>2</v>
      </c>
      <c r="Y7" s="15">
        <v>2</v>
      </c>
      <c r="Z7" s="15">
        <v>2</v>
      </c>
      <c r="AA7" s="15">
        <v>4</v>
      </c>
      <c r="AB7" s="15">
        <v>3</v>
      </c>
      <c r="AC7" s="15" t="s">
        <v>206</v>
      </c>
      <c r="AD7" s="15" t="s">
        <v>207</v>
      </c>
      <c r="AE7" s="15" t="s">
        <v>208</v>
      </c>
      <c r="AF7" s="15" t="s">
        <v>205</v>
      </c>
      <c r="AG7" s="15" t="s">
        <v>206</v>
      </c>
      <c r="AH7" s="15">
        <v>2</v>
      </c>
      <c r="AI7" s="15" t="s">
        <v>205</v>
      </c>
      <c r="AJ7" s="15" t="s">
        <v>206</v>
      </c>
      <c r="AK7" s="15" t="s">
        <v>206</v>
      </c>
      <c r="AL7" s="15" t="s">
        <v>206</v>
      </c>
      <c r="AM7" s="15" t="s">
        <v>206</v>
      </c>
      <c r="AN7" s="15" t="s">
        <v>206</v>
      </c>
      <c r="AO7" s="15" t="s">
        <v>206</v>
      </c>
      <c r="AP7" s="15" t="s">
        <v>206</v>
      </c>
      <c r="AQ7" s="15" t="s">
        <v>205</v>
      </c>
      <c r="AR7" s="15" t="s">
        <v>205</v>
      </c>
      <c r="AS7" s="15" t="s">
        <v>205</v>
      </c>
      <c r="AT7" s="15" t="s">
        <v>206</v>
      </c>
      <c r="AU7" s="15" t="s">
        <v>206</v>
      </c>
      <c r="AV7" s="15" t="s">
        <v>206</v>
      </c>
      <c r="AW7" s="15" t="s">
        <v>39</v>
      </c>
    </row>
    <row r="8" spans="1:49" x14ac:dyDescent="0.25">
      <c r="A8" s="15">
        <v>7</v>
      </c>
      <c r="B8" s="16">
        <v>44249.494710648149</v>
      </c>
      <c r="C8" s="15">
        <v>36</v>
      </c>
      <c r="D8" s="15" t="s">
        <v>64</v>
      </c>
      <c r="E8" s="15" t="s">
        <v>209</v>
      </c>
      <c r="F8" s="15" t="s">
        <v>210</v>
      </c>
      <c r="G8" s="15" t="s">
        <v>200</v>
      </c>
      <c r="H8" s="15" t="s">
        <v>201</v>
      </c>
      <c r="I8" s="15" t="s">
        <v>57</v>
      </c>
      <c r="J8" s="15" t="s">
        <v>202</v>
      </c>
      <c r="K8" s="15" t="s">
        <v>203</v>
      </c>
      <c r="L8" s="15" t="s">
        <v>216</v>
      </c>
      <c r="M8" s="15" t="s">
        <v>205</v>
      </c>
      <c r="N8" s="15" t="s">
        <v>206</v>
      </c>
      <c r="O8" s="15">
        <v>4</v>
      </c>
      <c r="P8" s="15">
        <v>2</v>
      </c>
      <c r="Q8" s="15">
        <v>4</v>
      </c>
      <c r="R8" s="15">
        <v>4</v>
      </c>
      <c r="S8" s="15" t="s">
        <v>206</v>
      </c>
      <c r="T8" s="15" t="s">
        <v>206</v>
      </c>
      <c r="U8" s="15" t="s">
        <v>206</v>
      </c>
      <c r="V8" s="15" t="s">
        <v>206</v>
      </c>
      <c r="W8" s="15" t="s">
        <v>206</v>
      </c>
      <c r="X8" s="15">
        <v>3</v>
      </c>
      <c r="Y8" s="15">
        <v>2</v>
      </c>
      <c r="Z8" s="15">
        <v>-99</v>
      </c>
      <c r="AA8" s="15" t="s">
        <v>206</v>
      </c>
      <c r="AB8" s="15">
        <v>3</v>
      </c>
      <c r="AC8" s="15">
        <v>3</v>
      </c>
      <c r="AD8" s="15" t="s">
        <v>207</v>
      </c>
      <c r="AE8" s="15" t="s">
        <v>208</v>
      </c>
      <c r="AF8" s="15" t="s">
        <v>205</v>
      </c>
      <c r="AG8" s="15" t="s">
        <v>206</v>
      </c>
      <c r="AH8" s="15" t="s">
        <v>206</v>
      </c>
      <c r="AI8" s="15" t="s">
        <v>205</v>
      </c>
      <c r="AJ8" s="15" t="s">
        <v>206</v>
      </c>
      <c r="AL8" s="15" t="s">
        <v>206</v>
      </c>
      <c r="AM8" s="15" t="s">
        <v>206</v>
      </c>
      <c r="AN8" s="15" t="s">
        <v>206</v>
      </c>
      <c r="AO8" s="15" t="s">
        <v>206</v>
      </c>
      <c r="AP8" s="15" t="s">
        <v>206</v>
      </c>
      <c r="AQ8" s="15" t="s">
        <v>205</v>
      </c>
      <c r="AR8" s="15" t="s">
        <v>205</v>
      </c>
      <c r="AS8" s="15">
        <v>2</v>
      </c>
      <c r="AT8" s="15" t="s">
        <v>206</v>
      </c>
      <c r="AU8" s="15" t="s">
        <v>206</v>
      </c>
      <c r="AV8" s="15">
        <v>4</v>
      </c>
      <c r="AW8" s="15" t="s">
        <v>39</v>
      </c>
    </row>
    <row r="9" spans="1:49" hidden="1" x14ac:dyDescent="0.25"/>
    <row r="10" spans="1:49" hidden="1" x14ac:dyDescent="0.25"/>
    <row r="11" spans="1:49" hidden="1" x14ac:dyDescent="0.25">
      <c r="C11" s="15">
        <f>AVERAGE(C2:C8)</f>
        <v>41.428571428571431</v>
      </c>
    </row>
    <row r="12" spans="1:49" hidden="1" x14ac:dyDescent="0.25"/>
    <row r="13" spans="1:49" hidden="1" x14ac:dyDescent="0.25"/>
    <row r="14" spans="1:49" hidden="1" x14ac:dyDescent="0.25"/>
    <row r="15" spans="1:49" x14ac:dyDescent="0.25">
      <c r="I15" s="15">
        <v>7</v>
      </c>
      <c r="AH15" s="17"/>
      <c r="AI15" s="17" t="s">
        <v>217</v>
      </c>
      <c r="AJ15" s="17" t="s">
        <v>61</v>
      </c>
      <c r="AK15" s="17" t="s">
        <v>218</v>
      </c>
      <c r="AL15" s="17" t="s">
        <v>93</v>
      </c>
      <c r="AM15" s="17" t="s">
        <v>219</v>
      </c>
      <c r="AO15" s="17"/>
    </row>
    <row r="16" spans="1:49" x14ac:dyDescent="0.25">
      <c r="J16" s="17"/>
      <c r="K16" s="15" t="s">
        <v>217</v>
      </c>
      <c r="L16" s="15" t="s">
        <v>61</v>
      </c>
      <c r="M16" s="15" t="s">
        <v>218</v>
      </c>
      <c r="N16" s="15" t="s">
        <v>93</v>
      </c>
      <c r="O16" s="15" t="s">
        <v>219</v>
      </c>
      <c r="Q16" s="17"/>
      <c r="AH16" s="17" t="s">
        <v>180</v>
      </c>
      <c r="AI16" s="18">
        <v>1</v>
      </c>
      <c r="AJ16" s="19"/>
      <c r="AK16" s="19"/>
      <c r="AL16" s="19"/>
      <c r="AM16" s="19"/>
    </row>
    <row r="17" spans="10:39" x14ac:dyDescent="0.25">
      <c r="J17" s="17" t="s">
        <v>180</v>
      </c>
      <c r="K17" s="18">
        <v>1</v>
      </c>
      <c r="L17" s="18"/>
      <c r="M17" s="18"/>
      <c r="N17" s="18"/>
      <c r="O17" s="18"/>
      <c r="AB17" s="18"/>
      <c r="AH17" s="17" t="s">
        <v>181</v>
      </c>
      <c r="AI17" s="18">
        <f>3/$I$15</f>
        <v>0.42857142857142855</v>
      </c>
      <c r="AJ17" s="18">
        <f>2/$I$15</f>
        <v>0.2857142857142857</v>
      </c>
      <c r="AK17" s="18">
        <f>1/7</f>
        <v>0.14285714285714285</v>
      </c>
      <c r="AL17" s="18">
        <f>1/7</f>
        <v>0.14285714285714285</v>
      </c>
      <c r="AM17" s="18"/>
    </row>
    <row r="18" spans="10:39" x14ac:dyDescent="0.25">
      <c r="J18" s="17" t="s">
        <v>181</v>
      </c>
      <c r="K18" s="18">
        <f>3/$I$15</f>
        <v>0.42857142857142855</v>
      </c>
      <c r="L18" s="18">
        <f>3/$I$15</f>
        <v>0.42857142857142855</v>
      </c>
      <c r="M18" s="18">
        <f>1/7</f>
        <v>0.14285714285714285</v>
      </c>
      <c r="N18" s="18"/>
      <c r="O18" s="18"/>
      <c r="AB18" s="18"/>
      <c r="AH18" s="17" t="s">
        <v>182</v>
      </c>
      <c r="AI18" s="18"/>
      <c r="AJ18" s="18"/>
      <c r="AK18" s="18">
        <f>1/7</f>
        <v>0.14285714285714285</v>
      </c>
      <c r="AL18" s="18">
        <f>1/7</f>
        <v>0.14285714285714285</v>
      </c>
      <c r="AM18" s="18">
        <f>5/7</f>
        <v>0.7142857142857143</v>
      </c>
    </row>
    <row r="19" spans="10:39" x14ac:dyDescent="0.25">
      <c r="J19" s="17" t="s">
        <v>182</v>
      </c>
      <c r="K19" s="18"/>
      <c r="L19" s="18"/>
      <c r="M19" s="18">
        <f>2/7</f>
        <v>0.2857142857142857</v>
      </c>
      <c r="N19" s="18">
        <f>2/7</f>
        <v>0.2857142857142857</v>
      </c>
      <c r="O19" s="18">
        <f>3/7</f>
        <v>0.42857142857142855</v>
      </c>
      <c r="AB19" s="18"/>
      <c r="AH19" s="17" t="s">
        <v>183</v>
      </c>
      <c r="AI19" s="18">
        <v>1</v>
      </c>
      <c r="AJ19" s="18"/>
      <c r="AK19" s="18"/>
      <c r="AL19" s="18"/>
      <c r="AM19" s="18"/>
    </row>
    <row r="20" spans="10:39" x14ac:dyDescent="0.25">
      <c r="J20" s="17" t="s">
        <v>183</v>
      </c>
      <c r="K20" s="18">
        <f>3/7</f>
        <v>0.42857142857142855</v>
      </c>
      <c r="L20" s="18">
        <f>3/7</f>
        <v>0.42857142857142855</v>
      </c>
      <c r="M20" s="18">
        <f>1/7</f>
        <v>0.14285714285714285</v>
      </c>
      <c r="N20" s="18"/>
      <c r="O20" s="18"/>
      <c r="AA20" s="20"/>
      <c r="AB20" s="18"/>
      <c r="AH20" s="17" t="s">
        <v>220</v>
      </c>
      <c r="AI20" s="18">
        <f>6/7</f>
        <v>0.8571428571428571</v>
      </c>
      <c r="AJ20" s="18"/>
      <c r="AK20" s="18"/>
      <c r="AL20" s="18"/>
      <c r="AM20" s="18"/>
    </row>
    <row r="21" spans="10:39" x14ac:dyDescent="0.25">
      <c r="J21" s="17" t="s">
        <v>184</v>
      </c>
      <c r="K21" s="18">
        <f>3/7</f>
        <v>0.42857142857142855</v>
      </c>
      <c r="L21" s="18">
        <f>3/7</f>
        <v>0.42857142857142855</v>
      </c>
      <c r="M21" s="18">
        <f>1/7</f>
        <v>0.14285714285714285</v>
      </c>
      <c r="N21" s="18"/>
      <c r="O21" s="18"/>
      <c r="AA21" s="20"/>
      <c r="AB21" s="18"/>
      <c r="AH21" s="17" t="s">
        <v>185</v>
      </c>
      <c r="AI21" s="18">
        <v>1</v>
      </c>
      <c r="AJ21" s="18"/>
      <c r="AK21" s="18"/>
      <c r="AL21" s="18"/>
      <c r="AM21" s="18"/>
    </row>
    <row r="22" spans="10:39" x14ac:dyDescent="0.25">
      <c r="J22" s="17" t="s">
        <v>185</v>
      </c>
      <c r="K22" s="18">
        <f>5/7</f>
        <v>0.7142857142857143</v>
      </c>
      <c r="L22" s="18">
        <f>1/7</f>
        <v>0.14285714285714285</v>
      </c>
      <c r="M22" s="18">
        <f>1/7</f>
        <v>0.14285714285714285</v>
      </c>
      <c r="N22" s="18"/>
      <c r="O22" s="18"/>
      <c r="AA22" s="20"/>
      <c r="AB22" s="18"/>
      <c r="AH22" s="17" t="s">
        <v>186</v>
      </c>
      <c r="AI22" s="18">
        <f>6/7</f>
        <v>0.8571428571428571</v>
      </c>
      <c r="AJ22" s="18">
        <f>1/7</f>
        <v>0.14285714285714285</v>
      </c>
      <c r="AK22" s="18"/>
      <c r="AL22" s="18"/>
      <c r="AM22" s="18"/>
    </row>
    <row r="23" spans="10:39" x14ac:dyDescent="0.25">
      <c r="J23" s="17" t="s">
        <v>186</v>
      </c>
      <c r="K23" s="18">
        <f>5/7</f>
        <v>0.7142857142857143</v>
      </c>
      <c r="L23" s="18">
        <f>1/7</f>
        <v>0.14285714285714285</v>
      </c>
      <c r="M23" s="18">
        <f>1/7</f>
        <v>0.14285714285714285</v>
      </c>
      <c r="N23" s="18"/>
      <c r="O23" s="18"/>
      <c r="AA23" s="20" t="s">
        <v>217</v>
      </c>
      <c r="AB23" s="18">
        <v>1</v>
      </c>
      <c r="AH23" s="17" t="s">
        <v>187</v>
      </c>
      <c r="AI23" s="18">
        <v>1</v>
      </c>
      <c r="AJ23" s="18"/>
      <c r="AK23" s="18"/>
      <c r="AL23" s="18"/>
      <c r="AM23" s="18"/>
    </row>
    <row r="24" spans="10:39" x14ac:dyDescent="0.25">
      <c r="J24" s="17" t="s">
        <v>187</v>
      </c>
      <c r="K24" s="18">
        <f>4/7</f>
        <v>0.5714285714285714</v>
      </c>
      <c r="L24" s="18">
        <f>2/7</f>
        <v>0.2857142857142857</v>
      </c>
      <c r="M24" s="18">
        <f>1/7</f>
        <v>0.14285714285714285</v>
      </c>
      <c r="N24" s="18"/>
      <c r="O24" s="18"/>
      <c r="AA24" s="20"/>
      <c r="AB24" s="18"/>
      <c r="AH24" s="17" t="s">
        <v>188</v>
      </c>
      <c r="AI24" s="18">
        <f>6/7</f>
        <v>0.8571428571428571</v>
      </c>
      <c r="AJ24" s="18"/>
      <c r="AK24" s="18">
        <f>1/7</f>
        <v>0.14285714285714285</v>
      </c>
      <c r="AL24" s="18"/>
      <c r="AM24" s="18"/>
    </row>
    <row r="25" spans="10:39" x14ac:dyDescent="0.25">
      <c r="J25" s="17" t="s">
        <v>188</v>
      </c>
      <c r="K25" s="18">
        <f>6/7</f>
        <v>0.8571428571428571</v>
      </c>
      <c r="L25" s="18">
        <f>1/7</f>
        <v>0.14285714285714285</v>
      </c>
      <c r="M25" s="18"/>
      <c r="N25" s="18"/>
      <c r="O25" s="18"/>
      <c r="AA25" s="20"/>
      <c r="AB25" s="18"/>
      <c r="AH25" s="17" t="s">
        <v>189</v>
      </c>
      <c r="AI25" s="18">
        <v>1</v>
      </c>
      <c r="AJ25" s="18"/>
      <c r="AK25" s="18"/>
      <c r="AL25" s="18"/>
      <c r="AM25" s="18"/>
    </row>
    <row r="26" spans="10:39" x14ac:dyDescent="0.25">
      <c r="J26" s="17" t="s">
        <v>189</v>
      </c>
      <c r="K26" s="18">
        <f>6/7</f>
        <v>0.8571428571428571</v>
      </c>
      <c r="L26" s="18">
        <f>1/7</f>
        <v>0.14285714285714285</v>
      </c>
      <c r="M26" s="18"/>
      <c r="N26" s="18"/>
      <c r="O26" s="18"/>
      <c r="AA26" s="20"/>
      <c r="AB26" s="18"/>
      <c r="AH26" s="17" t="s">
        <v>190</v>
      </c>
      <c r="AI26" s="18"/>
      <c r="AJ26" s="18"/>
      <c r="AK26" s="18"/>
      <c r="AL26" s="18">
        <f>1/7</f>
        <v>0.14285714285714285</v>
      </c>
      <c r="AM26" s="18">
        <v>0.86</v>
      </c>
    </row>
    <row r="27" spans="10:39" x14ac:dyDescent="0.25">
      <c r="J27" s="17" t="s">
        <v>190</v>
      </c>
      <c r="K27" s="18"/>
      <c r="L27" s="18"/>
      <c r="M27" s="18">
        <f>1/7</f>
        <v>0.14285714285714285</v>
      </c>
      <c r="N27" s="18">
        <f>3/7</f>
        <v>0.42857142857142855</v>
      </c>
      <c r="O27" s="18">
        <f>3/7</f>
        <v>0.42857142857142855</v>
      </c>
      <c r="Z27" s="15" t="s">
        <v>221</v>
      </c>
      <c r="AA27" s="20" t="s">
        <v>217</v>
      </c>
      <c r="AB27" s="18">
        <f>6/7</f>
        <v>0.8571428571428571</v>
      </c>
      <c r="AH27" s="17" t="s">
        <v>191</v>
      </c>
      <c r="AI27" s="18"/>
      <c r="AJ27" s="18"/>
      <c r="AK27" s="18">
        <f>1/7</f>
        <v>0.14285714285714285</v>
      </c>
      <c r="AL27" s="18">
        <f>1/7</f>
        <v>0.14285714285714285</v>
      </c>
      <c r="AM27" s="18">
        <f>5/7</f>
        <v>0.7142857142857143</v>
      </c>
    </row>
    <row r="28" spans="10:39" x14ac:dyDescent="0.25">
      <c r="J28" s="17" t="s">
        <v>191</v>
      </c>
      <c r="K28" s="18"/>
      <c r="L28" s="18"/>
      <c r="M28" s="18"/>
      <c r="N28" s="18">
        <f>2/7</f>
        <v>0.2857142857142857</v>
      </c>
      <c r="O28" s="18">
        <f>5/7</f>
        <v>0.7142857142857143</v>
      </c>
      <c r="AH28" s="17" t="s">
        <v>222</v>
      </c>
      <c r="AI28" s="18"/>
      <c r="AJ28" s="18"/>
      <c r="AK28" s="18">
        <f>1/7</f>
        <v>0.14285714285714285</v>
      </c>
      <c r="AL28" s="18">
        <f>1/7</f>
        <v>0.14285714285714285</v>
      </c>
      <c r="AM28" s="18">
        <f>5/7</f>
        <v>0.7142857142857143</v>
      </c>
    </row>
    <row r="29" spans="10:39" x14ac:dyDescent="0.25">
      <c r="J29" s="17" t="s">
        <v>222</v>
      </c>
      <c r="K29" s="18"/>
      <c r="L29" s="18">
        <f>1/7</f>
        <v>0.14285714285714285</v>
      </c>
      <c r="M29" s="18"/>
      <c r="N29" s="18">
        <f>2/7</f>
        <v>0.2857142857142857</v>
      </c>
      <c r="O29" s="18">
        <f>3/7</f>
        <v>0.42857142857142855</v>
      </c>
      <c r="AH29" s="17" t="s">
        <v>179</v>
      </c>
      <c r="AI29" s="18"/>
      <c r="AJ29" s="18"/>
      <c r="AK29" s="18"/>
      <c r="AL29" s="18"/>
      <c r="AM29" s="18">
        <v>1</v>
      </c>
    </row>
    <row r="30" spans="10:39" x14ac:dyDescent="0.25">
      <c r="J30" s="17" t="s">
        <v>179</v>
      </c>
      <c r="K30" s="18"/>
      <c r="L30" s="18"/>
      <c r="M30" s="18">
        <f>2/7</f>
        <v>0.2857142857142857</v>
      </c>
      <c r="N30" s="18"/>
      <c r="O30" s="18">
        <f>5/7</f>
        <v>0.7142857142857143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Patient Data</vt:lpstr>
      <vt:lpstr>Practitioner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Mexquitic, Marissa</cp:lastModifiedBy>
  <dcterms:created xsi:type="dcterms:W3CDTF">2021-07-28T21:32:48Z</dcterms:created>
  <dcterms:modified xsi:type="dcterms:W3CDTF">2022-04-26T14:30:58Z</dcterms:modified>
</cp:coreProperties>
</file>